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Доходы!$A$1:$E$186</definedName>
  </definedNames>
  <calcPr calcId="145621"/>
</workbook>
</file>

<file path=xl/calcChain.xml><?xml version="1.0" encoding="utf-8"?>
<calcChain xmlns="http://schemas.openxmlformats.org/spreadsheetml/2006/main">
  <c r="C138" i="14" l="1"/>
  <c r="D38" i="14" l="1"/>
  <c r="E38" i="14"/>
  <c r="C38" i="14"/>
  <c r="D36" i="14"/>
  <c r="E36" i="14"/>
  <c r="C36" i="14"/>
  <c r="D34" i="14"/>
  <c r="E34" i="14"/>
  <c r="C34" i="14"/>
  <c r="D32" i="14"/>
  <c r="E32" i="14"/>
  <c r="C32" i="14"/>
  <c r="E134" i="14" l="1"/>
  <c r="E159" i="14"/>
  <c r="E174" i="14"/>
  <c r="E176" i="14"/>
  <c r="E149" i="14"/>
  <c r="E153" i="14"/>
  <c r="E155" i="14"/>
  <c r="E157" i="14"/>
  <c r="E151" i="14"/>
  <c r="D124" i="14"/>
  <c r="D125" i="14"/>
  <c r="D127" i="14"/>
  <c r="D130" i="14"/>
  <c r="D132" i="14"/>
  <c r="E125" i="14"/>
  <c r="C127" i="14"/>
  <c r="E120" i="14" l="1"/>
  <c r="D100" i="14"/>
  <c r="D99" i="14" s="1"/>
  <c r="D96" i="14"/>
  <c r="E84" i="14"/>
  <c r="E88" i="14"/>
  <c r="E89" i="14"/>
  <c r="E82" i="14"/>
  <c r="E68" i="14"/>
  <c r="E49" i="14"/>
  <c r="E50" i="14"/>
  <c r="E52" i="14"/>
  <c r="E31" i="14"/>
  <c r="E30" i="14" s="1"/>
  <c r="E25" i="14" l="1"/>
  <c r="E24" i="14" s="1"/>
  <c r="D111" i="14" l="1"/>
  <c r="D71" i="14" l="1"/>
  <c r="D140" i="14" l="1"/>
  <c r="C140" i="14"/>
  <c r="E107" i="14"/>
  <c r="C107" i="14"/>
  <c r="D82" i="14"/>
  <c r="D78" i="14" s="1"/>
  <c r="C82" i="14"/>
  <c r="C78" i="14" s="1"/>
  <c r="E75" i="14"/>
  <c r="E74" i="14" s="1"/>
  <c r="D157" i="14" l="1"/>
  <c r="C157" i="14"/>
  <c r="D138" i="14" l="1"/>
  <c r="D107" i="14"/>
  <c r="D75" i="14" l="1"/>
  <c r="C75" i="14"/>
  <c r="C74" i="14" s="1"/>
  <c r="D74" i="14" l="1"/>
  <c r="D142" i="14"/>
  <c r="C142" i="14"/>
  <c r="D64" i="14"/>
  <c r="C64" i="14"/>
  <c r="D181" i="14" l="1"/>
  <c r="D180" i="14" s="1"/>
  <c r="C181" i="14"/>
  <c r="C180" i="14" s="1"/>
  <c r="E117" i="14"/>
  <c r="D117" i="14"/>
  <c r="C117" i="14"/>
  <c r="D109" i="14" l="1"/>
  <c r="C109" i="14"/>
  <c r="E102" i="14" l="1"/>
  <c r="D184" i="14" l="1"/>
  <c r="D183" i="14" s="1"/>
  <c r="C184" i="14"/>
  <c r="D155" i="14"/>
  <c r="C155" i="14"/>
  <c r="C183" i="14" l="1"/>
  <c r="D169" i="14"/>
  <c r="C169" i="14"/>
  <c r="C111" i="14"/>
  <c r="D176" i="14" l="1"/>
  <c r="C176" i="14"/>
  <c r="C132" i="14"/>
  <c r="C130" i="14"/>
  <c r="E146" i="14" l="1"/>
  <c r="D144" i="14"/>
  <c r="D136" i="14"/>
  <c r="C136" i="14"/>
  <c r="D178" i="14"/>
  <c r="C178" i="14"/>
  <c r="E93" i="14"/>
  <c r="E92" i="14" s="1"/>
  <c r="D93" i="14"/>
  <c r="D92" i="14" s="1"/>
  <c r="C93" i="14"/>
  <c r="C92" i="14" s="1"/>
  <c r="E173" i="14" l="1"/>
  <c r="D174" i="14"/>
  <c r="D173" i="14" s="1"/>
  <c r="C174" i="14"/>
  <c r="C173" i="14" s="1"/>
  <c r="D167" i="14"/>
  <c r="C167" i="14"/>
  <c r="D165" i="14"/>
  <c r="C165" i="14"/>
  <c r="D153" i="14"/>
  <c r="C153" i="14"/>
  <c r="D159" i="14"/>
  <c r="C159" i="14"/>
  <c r="D151" i="14"/>
  <c r="C151" i="14"/>
  <c r="D146" i="14"/>
  <c r="C146" i="14"/>
  <c r="C144" i="14"/>
  <c r="D134" i="14"/>
  <c r="C134" i="14"/>
  <c r="D149" i="14"/>
  <c r="C149" i="14"/>
  <c r="C125" i="14"/>
  <c r="D120" i="14"/>
  <c r="E115" i="14"/>
  <c r="C96" i="14"/>
  <c r="E64" i="14"/>
  <c r="D70" i="14"/>
  <c r="C71" i="14"/>
  <c r="C70" i="14" s="1"/>
  <c r="D31" i="14"/>
  <c r="D30" i="14" s="1"/>
  <c r="C31" i="14"/>
  <c r="C30" i="14" s="1"/>
  <c r="D129" i="14" l="1"/>
  <c r="C148" i="14"/>
  <c r="C129" i="14"/>
  <c r="D148" i="14"/>
  <c r="E129" i="14"/>
  <c r="C124" i="14"/>
  <c r="C120" i="14"/>
  <c r="D86" i="14"/>
  <c r="D85" i="14" s="1"/>
  <c r="C86" i="14"/>
  <c r="C85" i="14" s="1"/>
  <c r="C25" i="14"/>
  <c r="C24" i="14" s="1"/>
  <c r="C123" i="14" l="1"/>
  <c r="C122" i="14" s="1"/>
  <c r="D123" i="14"/>
  <c r="D122" i="14" s="1"/>
  <c r="D52" i="14"/>
  <c r="C52" i="14"/>
  <c r="D58" i="14"/>
  <c r="C58" i="14"/>
  <c r="D60" i="14"/>
  <c r="C60" i="14"/>
  <c r="D55" i="14"/>
  <c r="C55" i="14"/>
  <c r="C57" i="14" l="1"/>
  <c r="C54" i="14" s="1"/>
  <c r="D57" i="14"/>
  <c r="D54" i="14" s="1"/>
  <c r="D115" i="14"/>
  <c r="C115" i="14"/>
  <c r="D95" i="14"/>
  <c r="D91" i="14" s="1"/>
  <c r="C95" i="14"/>
  <c r="C91" i="14" s="1"/>
  <c r="D89" i="14"/>
  <c r="C89" i="14"/>
  <c r="C88" i="14" s="1"/>
  <c r="C84" i="14" s="1"/>
  <c r="D77" i="14"/>
  <c r="C77" i="14"/>
  <c r="D68" i="14"/>
  <c r="C68" i="14"/>
  <c r="C63" i="14" s="1"/>
  <c r="C62" i="14" s="1"/>
  <c r="D50" i="14"/>
  <c r="D49" i="14" s="1"/>
  <c r="C50" i="14"/>
  <c r="C49" i="14" s="1"/>
  <c r="E47" i="14"/>
  <c r="C47" i="14"/>
  <c r="D47" i="14"/>
  <c r="D44" i="14"/>
  <c r="C44" i="14"/>
  <c r="D41" i="14"/>
  <c r="C41" i="14"/>
  <c r="D103" i="14"/>
  <c r="C103" i="14"/>
  <c r="C100" i="14"/>
  <c r="C99" i="14" s="1"/>
  <c r="D25" i="14"/>
  <c r="D24" i="14" s="1"/>
  <c r="C102" i="14" l="1"/>
  <c r="D102" i="14"/>
  <c r="D63" i="14"/>
  <c r="D62" i="14" s="1"/>
  <c r="C40" i="14"/>
  <c r="D40" i="14"/>
  <c r="D88" i="14"/>
  <c r="E41" i="14"/>
  <c r="E44" i="14"/>
  <c r="E63" i="14"/>
  <c r="E62" i="14" s="1"/>
  <c r="E78" i="14"/>
  <c r="E77" i="14" s="1"/>
  <c r="E96" i="14"/>
  <c r="E95" i="14" s="1"/>
  <c r="E91" i="14" s="1"/>
  <c r="E100" i="14"/>
  <c r="E99" i="14" s="1"/>
  <c r="E103" i="14"/>
  <c r="E111" i="14"/>
  <c r="E124" i="14"/>
  <c r="E127" i="14"/>
  <c r="E148" i="14"/>
  <c r="E123" i="14" l="1"/>
  <c r="E122" i="14" s="1"/>
  <c r="E40" i="14"/>
  <c r="C23" i="14"/>
  <c r="D84" i="14"/>
  <c r="E23" i="14" l="1"/>
  <c r="E186" i="14" s="1"/>
  <c r="D23" i="14"/>
  <c r="D186" i="14" s="1"/>
  <c r="C186" i="14"/>
</calcChain>
</file>

<file path=xl/sharedStrings.xml><?xml version="1.0" encoding="utf-8"?>
<sst xmlns="http://schemas.openxmlformats.org/spreadsheetml/2006/main" count="349" uniqueCount="341">
  <si>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</si>
  <si>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</si>
  <si>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</si>
  <si>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</si>
  <si>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</si>
  <si>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</si>
  <si>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 Единый сельскохозяйственный налог</t>
  </si>
  <si>
    <t xml:space="preserve">  Единый сельскохозяйственный налог (за налоговые периоды, истекшие до 1 января 2011 года)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</si>
  <si>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</si>
  <si>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</si>
  <si>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</si>
  <si>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</si>
  <si>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</si>
  <si>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ЗАДОЛЖЕННОСТЬ И ПЕРЕРАСЧЕТЫ ПО ОТМЕНЕННЫМ НАЛОГАМ, СБОРАМ И ИНЫМ ОБЯЗАТЕЛЬНЫМ ПЛАТЕЖАМ</t>
  </si>
  <si>
    <t xml:space="preserve">  Налог на прибыль организаций, зачислявшийся до 1 января 2005 года в местные бюджеты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</si>
  <si>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</si>
  <si>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</si>
  <si>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</si>
  <si>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</si>
  <si>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</si>
  <si>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</si>
  <si>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</si>
  <si>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</si>
  <si>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выбросы загрязняющих веществ в атмосферный воздух передвижными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</si>
  <si>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</si>
  <si>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</si>
  <si>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ДОХОДЫ ОТ ОКАЗАНИЯ ПЛАТНЫХ УСЛУГ (РАБОТ) И КОМПЕНСАЦИИ ЗАТРАТ ГОСУДАРСТВА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</si>
  <si>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</si>
  <si>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</si>
  <si>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Прочие доходы от компенсации затрат  бюджетов муниципальных районов</t>
  </si>
  <si>
    <t xml:space="preserve">  ДОХОДЫ ОТ ПРОДАЖИ МАТЕРИАЛЬНЫХ И НЕМАТЕРИАЛЬНЫХ АКТИВОВ</t>
  </si>
  <si>
    <t xml:space="preserve">  Доходы от продажи земельных участков, государственная собственность на которые не разграничена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</si>
  <si>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</si>
  <si>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</si>
  <si>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</si>
  <si>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 ШТРАФЫ, САНКЦИИ, ВОЗМЕЩЕНИЕ УЩЕРБА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</si>
  <si>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</si>
  <si>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</si>
  <si>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</si>
  <si>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</si>
  <si>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1050302001 0000 110</t>
  </si>
  <si>
    <t>1110501310 0000 120</t>
  </si>
  <si>
    <t>В С Е Г О:</t>
  </si>
  <si>
    <t>Приложение 1</t>
  </si>
  <si>
    <t>1 09 07000 00 0000 110</t>
  </si>
  <si>
    <t>Прочие налоги и сборы (по отменённым местным налогам и сборам )</t>
  </si>
  <si>
    <t>1 09 07010 00 0000 110</t>
  </si>
  <si>
    <t>Налог на рекламу</t>
  </si>
  <si>
    <t>1 09 07013 05 0000 110</t>
  </si>
  <si>
    <t>Налог на рекламу, мобилизуемый на территориях муниципальных районов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</si>
  <si>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</si>
  <si>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</si>
  <si>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1 09 07033 05 0000 110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</si>
  <si>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</si>
  <si>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</si>
  <si>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</si>
  <si>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2 02 03026 00 0000 151</t>
  </si>
  <si>
    <t>2 02 03026 05 0000 151</t>
  </si>
  <si>
    <t>113010000 0000 130</t>
  </si>
  <si>
    <t>1130150000 0000 130</t>
  </si>
  <si>
    <t>1130154005 0000 130</t>
  </si>
  <si>
    <t xml:space="preserve"> Доходы от оказания платных услуг (работ)</t>
  </si>
  <si>
    <t xml:space="preserve"> Плата за оказание услуг по присоединению объектов дорожного сервиса к автомобильным дорогам общего пользования</t>
  </si>
  <si>
    <t xml:space="preserve">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</si>
  <si>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</si>
  <si>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</si>
  <si>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</si>
  <si>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</si>
  <si>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</si>
  <si>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</si>
  <si>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</si>
  <si>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</si>
  <si>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</si>
  <si>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</si>
  <si>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</si>
  <si>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Денежные взыскания (штрафы) за нарушение законодательства о налогах и сборах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</si>
  <si>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</si>
  <si>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нарушение законодательства о применении контрольно - 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</si>
  <si>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</si>
  <si>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</si>
  <si>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</si>
  <si>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</si>
  <si>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</si>
  <si>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</si>
  <si>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</si>
  <si>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</si>
  <si>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</si>
  <si>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</si>
  <si>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</si>
  <si>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</si>
  <si>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</si>
  <si>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</si>
  <si>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</si>
  <si>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</si>
  <si>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</si>
  <si>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</si>
  <si>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</si>
  <si>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</si>
  <si>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</si>
  <si>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</si>
  <si>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</si>
  <si>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</si>
  <si>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</si>
  <si>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бюджетам бюджетной системы Российской Федерации (межбюджетные субсидии)</t>
  </si>
  <si>
    <t xml:space="preserve"> Прочие субсидии</t>
  </si>
  <si>
    <t xml:space="preserve"> Прочие субсидии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</si>
  <si>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</si>
  <si>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</si>
  <si>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</si>
  <si>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</si>
  <si>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2 02 04061 00 0000 151</t>
  </si>
  <si>
    <t>2 02 04061 05 0000 151</t>
  </si>
  <si>
    <t>Межбюджетные трансферты, передаваемые бюджетам на создание и развитие сети многофункциональных центров предоставления государственных и муниципальных услуг</t>
  </si>
  <si>
    <t>Межбюджетные трансферты,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</si>
  <si>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</si>
  <si>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</si>
  <si>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</si>
  <si>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</si>
  <si>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</si>
  <si>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</si>
  <si>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</si>
  <si>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</si>
  <si>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</si>
  <si>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2 02 02008 05 0000 151</t>
  </si>
  <si>
    <t>2 02 02008 00 0000 151</t>
  </si>
  <si>
    <t>Субсидии бюджетам муниципальных районов на обеспечение жильем молодых семей</t>
  </si>
  <si>
    <t>Субсидии бюджетам на обеспечение жильем молодых семей</t>
  </si>
  <si>
    <t>Субсидии бюджетам муниципальных районов на реализацию федеральных целевых программ</t>
  </si>
  <si>
    <t>Субсидии бюджетам на реализацию федеральных целевых программ</t>
  </si>
  <si>
    <t>Денежные взыскания (штрафы) за нарушение законодательства в области охраны окружающей среды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</si>
  <si>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</si>
  <si>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</si>
  <si>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</si>
  <si>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</si>
  <si>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</si>
  <si>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</si>
  <si>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</si>
  <si>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</si>
  <si>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</si>
  <si>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</si>
  <si>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</si>
  <si>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</si>
  <si>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1090000000 0000 000</t>
  </si>
  <si>
    <t xml:space="preserve"> 1090100000 0000 110</t>
  </si>
  <si>
    <t xml:space="preserve"> 1090103005 0000 110</t>
  </si>
  <si>
    <t xml:space="preserve">  Доходы от продажи земельных участков, находящихся в государственной и муниципальной собственности </t>
  </si>
  <si>
    <t xml:space="preserve">  Дотации бюджетам бюджетной системы Российской Федерации 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</si>
  <si>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</si>
  <si>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</si>
  <si>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</si>
  <si>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</si>
  <si>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</si>
  <si>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</si>
  <si>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</si>
  <si>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</si>
  <si>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</si>
  <si>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</si>
  <si>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</si>
  <si>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1162100000 0000 140</t>
  </si>
  <si>
    <t>1162105005 0000 140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</si>
  <si>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</si>
  <si>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</si>
  <si>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</si>
  <si>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</si>
  <si>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2 02 20051 05 0000 151</t>
  </si>
  <si>
    <t>2 02 20051 00 0000 151</t>
  </si>
  <si>
    <t>2022509705 0000 151</t>
  </si>
  <si>
    <t>2022509700 0000 151</t>
  </si>
  <si>
    <t>2022555800 0000 151</t>
  </si>
  <si>
    <t>2022555805 0000 151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</si>
  <si>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</si>
  <si>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</si>
  <si>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ПРОЧИЕ БЕЗВОЗМЕЗДНЫЕ ПОСТУПЛЕНИЯ</t>
  </si>
  <si>
    <t>Прочие безвозмездные поступления в бюджеты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</si>
  <si>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</si>
  <si>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</si>
  <si>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1294, 132, 133, 134, 135, 135.1, 135.2 Налогового кодекса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</si>
  <si>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</si>
  <si>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</si>
  <si>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</si>
  <si>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</si>
  <si>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Субсидия бюджетам муниципальных районов на поддержку отрасли культуры</t>
  </si>
  <si>
    <t>Субсидия бюджетам на поддержку отрасли культуры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</si>
  <si>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</si>
  <si>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</si>
  <si>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</si>
  <si>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</si>
  <si>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Плата за размещение отходов производства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</si>
  <si>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</si>
  <si>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</si>
  <si>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</si>
  <si>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</si>
  <si>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</si>
  <si>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</si>
  <si>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</si>
  <si>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</si>
  <si>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</si>
  <si>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</si>
  <si>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000 1110530000 0000 120</t>
  </si>
  <si>
    <t>000 1110531000 0000 120</t>
  </si>
  <si>
    <t>000 1110531310 0000 120</t>
  </si>
  <si>
    <t>000 1110531313 0000 120</t>
  </si>
  <si>
    <t>000 2024999900 0000 151</t>
  </si>
  <si>
    <t>000 2024999905 0000 151</t>
  </si>
  <si>
    <t>000 2070000000 0000 000</t>
  </si>
  <si>
    <t>000 2070500005 0000 180</t>
  </si>
  <si>
    <t>000 2070503005 0000 180</t>
  </si>
  <si>
    <t>к решению Карачевского районного</t>
  </si>
  <si>
    <t>Доходы бюджета муниципального образования "Карачевский район" на 2019 год</t>
  </si>
  <si>
    <t xml:space="preserve"> и на плановый период 2020 и 2021 годов</t>
  </si>
  <si>
    <t>2019 год</t>
  </si>
  <si>
    <t>2020 год</t>
  </si>
  <si>
    <t>2021 год</t>
  </si>
  <si>
    <t>рублей</t>
  </si>
  <si>
    <t>Совета народных депутатов</t>
  </si>
  <si>
    <t>"О бюджете муниципального образования</t>
  </si>
  <si>
    <t xml:space="preserve">"Карачевский район" на 2019 год и на </t>
  </si>
  <si>
    <t>плановый период 2020 и 2021 годов"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</si>
  <si>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</si>
  <si>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</si>
  <si>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</si>
  <si>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</si>
  <si>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</si>
  <si>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</si>
  <si>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>1010204001 0000 110</t>
  </si>
  <si>
    <t xml:space="preserve"> 1030000000 0000 000</t>
  </si>
  <si>
    <t>10302000 01 0000 110</t>
  </si>
  <si>
    <t>10302230 01 0000 110</t>
  </si>
  <si>
    <t xml:space="preserve"> 10302240 01 0000 110</t>
  </si>
  <si>
    <t xml:space="preserve"> 10302250 01 0000 110</t>
  </si>
  <si>
    <t>10302260 01 0000 110</t>
  </si>
  <si>
    <t xml:space="preserve"> 1050000000 0000 000</t>
  </si>
  <si>
    <t xml:space="preserve"> 1050200002 0000 110</t>
  </si>
  <si>
    <t xml:space="preserve"> 1050201002 0000 110</t>
  </si>
  <si>
    <t xml:space="preserve"> 1050202002 0000 110</t>
  </si>
  <si>
    <t>1050300001 0000 110</t>
  </si>
  <si>
    <t xml:space="preserve"> 1050301001 0000 110</t>
  </si>
  <si>
    <t xml:space="preserve"> 1050400002 0000 110</t>
  </si>
  <si>
    <t xml:space="preserve"> 1050402002 0000 110</t>
  </si>
  <si>
    <t>1080000000 0000 000</t>
  </si>
  <si>
    <t xml:space="preserve"> 1080300001 0000 110</t>
  </si>
  <si>
    <t>1080301001 0000 110</t>
  </si>
  <si>
    <t xml:space="preserve"> 1080700001 0000 110</t>
  </si>
  <si>
    <t>1080715001 0000 110</t>
  </si>
  <si>
    <t>1110000000 0000 000</t>
  </si>
  <si>
    <t xml:space="preserve"> 1110500000 0000 120</t>
  </si>
  <si>
    <t>1110501000 0000 120</t>
  </si>
  <si>
    <t>11110501305 0000 120</t>
  </si>
  <si>
    <t xml:space="preserve"> 1110501313 0000 120</t>
  </si>
  <si>
    <t>1110503000 0000 120</t>
  </si>
  <si>
    <t xml:space="preserve"> 1110900000 0000 120</t>
  </si>
  <si>
    <t xml:space="preserve"> 1110904000 0000 120</t>
  </si>
  <si>
    <t>1120000000 0000 000</t>
  </si>
  <si>
    <t xml:space="preserve"> 1120100001 0000 120</t>
  </si>
  <si>
    <t xml:space="preserve"> 1120101001 0000 120</t>
  </si>
  <si>
    <t>1120102001 0000 120</t>
  </si>
  <si>
    <t xml:space="preserve"> 1120103001 0000 120</t>
  </si>
  <si>
    <t xml:space="preserve"> 1120104001 0000 120</t>
  </si>
  <si>
    <t>1120104101 0000 120</t>
  </si>
  <si>
    <t>1130000000 0000 000</t>
  </si>
  <si>
    <t xml:space="preserve"> 1130200000 0000 130</t>
  </si>
  <si>
    <t xml:space="preserve"> 1130299000 0000 130</t>
  </si>
  <si>
    <t xml:space="preserve"> 1130299505 0000 130</t>
  </si>
  <si>
    <t>1140000000 0000 000</t>
  </si>
  <si>
    <t xml:space="preserve"> 1140200000 0000 410</t>
  </si>
  <si>
    <t>1140205005 0000 410</t>
  </si>
  <si>
    <t>1140205305 0000 410</t>
  </si>
  <si>
    <t xml:space="preserve"> 1140600000 0000 430</t>
  </si>
  <si>
    <t>1140601000 0000 430</t>
  </si>
  <si>
    <t xml:space="preserve"> 1140601305 0000 430</t>
  </si>
  <si>
    <t>1140601313 0000 430</t>
  </si>
  <si>
    <t>1150000000 0000 000</t>
  </si>
  <si>
    <t>1150200000 0000 140</t>
  </si>
  <si>
    <t>1150205005 0000 140</t>
  </si>
  <si>
    <t>1160000000 0000 000</t>
  </si>
  <si>
    <t>1160300000 0000 140</t>
  </si>
  <si>
    <t>1160301001 0000 140</t>
  </si>
  <si>
    <t>1110503505 0000 120</t>
  </si>
  <si>
    <t>1110904505 0000 120</t>
  </si>
  <si>
    <t>1160800001 0000 140</t>
  </si>
  <si>
    <t>1160600001 0000 140</t>
  </si>
  <si>
    <t>1160303001 0000 140</t>
  </si>
  <si>
    <t>1160801001 0000 140</t>
  </si>
  <si>
    <t xml:space="preserve"> 1162500000 0000 140</t>
  </si>
  <si>
    <t>1162505001 0000 140</t>
  </si>
  <si>
    <t>1162506001 0000 140</t>
  </si>
  <si>
    <t>1162800001 0000 140</t>
  </si>
  <si>
    <t>1163000001 0000 140</t>
  </si>
  <si>
    <t>1163003001 0000 140</t>
  </si>
  <si>
    <t xml:space="preserve"> 1163300000 0000 140</t>
  </si>
  <si>
    <t>1163305005 0000 140</t>
  </si>
  <si>
    <t xml:space="preserve"> 1164300001 0000 140</t>
  </si>
  <si>
    <t>1169000000 0000 140</t>
  </si>
  <si>
    <t>1169005005 0000 140</t>
  </si>
  <si>
    <t>2000000000 0000 000</t>
  </si>
  <si>
    <t>2020000000 0000 000</t>
  </si>
  <si>
    <t>2 02 40014 05 0000 150</t>
  </si>
  <si>
    <t>2 02 40014 00 0000 150</t>
  </si>
  <si>
    <t>2 02 40000 00 0000 150</t>
  </si>
  <si>
    <t xml:space="preserve"> 2 02 35260 05 0000 150</t>
  </si>
  <si>
    <t>2 02 35260 00 0000 150</t>
  </si>
  <si>
    <t>2 02 35120 05 0000 150</t>
  </si>
  <si>
    <t>2 02 35120 00 0000 150</t>
  </si>
  <si>
    <t>2 02 35118 00 0000 150</t>
  </si>
  <si>
    <t>2 02 35082 05 0000 150</t>
  </si>
  <si>
    <t>2 02 35082 00 0000 150</t>
  </si>
  <si>
    <t>2 02 30029 05 0000 150</t>
  </si>
  <si>
    <t>2 02 30029 00 0000 150</t>
  </si>
  <si>
    <t>2 02 30024 05 0000 150</t>
  </si>
  <si>
    <t>2 02 30024 00 0000 150</t>
  </si>
  <si>
    <t>2 02 30000 00 0000 150</t>
  </si>
  <si>
    <t xml:space="preserve"> 2022999905 0000 150</t>
  </si>
  <si>
    <t xml:space="preserve"> 2022999900 0000 150</t>
  </si>
  <si>
    <t>2022000000 0000 150</t>
  </si>
  <si>
    <t>2021500205 0000 150</t>
  </si>
  <si>
    <t xml:space="preserve"> 2021500200 0000 150</t>
  </si>
  <si>
    <t xml:space="preserve"> 2021500105 0000 150</t>
  </si>
  <si>
    <t xml:space="preserve"> 2021500100 0000 150</t>
  </si>
  <si>
    <t xml:space="preserve"> 2021000000 0000 150</t>
  </si>
  <si>
    <t>2 02 35118 05 0000 150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</si>
  <si>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</si>
  <si>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</si>
  <si>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2 02 20077 00 0000 150</t>
  </si>
  <si>
    <t>10302231 01 0000 110</t>
  </si>
  <si>
    <t xml:space="preserve"> 10302241 01 0000 110</t>
  </si>
  <si>
    <t xml:space="preserve"> 10302251 01 0000 110</t>
  </si>
  <si>
    <t>10302261 01 0000 110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</si>
  <si>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</si>
  <si>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</si>
  <si>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</si>
  <si>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</si>
  <si>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2 19 00000 05 0000 150</t>
  </si>
  <si>
    <t>2 19 35120 05 0000 150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</si>
  <si>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</si>
  <si>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2190000000 0000 000</t>
  </si>
  <si>
    <t xml:space="preserve"> 2 02 25467 05 0000 150</t>
  </si>
  <si>
    <t xml:space="preserve"> 2 02 25467 00 0000 150</t>
  </si>
  <si>
    <t>2 02 25497 00 0000 150</t>
  </si>
  <si>
    <t>2 02 25497 05 0000 150</t>
  </si>
  <si>
    <t>2 02 25519 05 0000 150</t>
  </si>
  <si>
    <t>2 02 25519 00 0000 150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</si>
</sst>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6" xfId="0" applyFont="1" applyFill="1" applyBorder="1" applyAlignment="1">
      <alignment horizontal="justify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5" fillId="0" borderId="6" xfId="0" applyFont="1" applyFill="1" applyBorder="1" applyAlignment="1">
      <alignment horizontal="justify" wrapText="1"/>
    </xf>
    <xf numFmtId="0" fontId="5" fillId="2" borderId="6" xfId="0" applyFont="1" applyFill="1" applyBorder="1" applyAlignment="1">
      <alignment horizontal="justify" vertical="top" wrapText="1"/>
    </xf>
    <xf numFmtId="0" fontId="5" fillId="0" borderId="6" xfId="0" applyFont="1" applyBorder="1" applyAlignment="1">
      <alignment horizontal="justify" wrapText="1"/>
    </xf>
    <xf numFmtId="0" fontId="5" fillId="0" borderId="6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5" fillId="0" borderId="6" xfId="0" applyFont="1" applyBorder="1" applyAlignment="1">
      <alignment horizontal="justify" vertical="top" wrapText="1"/>
    </xf>
    <xf numFmtId="0" fontId="8" fillId="0" borderId="6" xfId="0" applyFont="1" applyFill="1" applyBorder="1" applyAlignment="1">
      <alignment horizontal="justify" vertical="top" wrapText="1"/>
    </xf>
    <xf numFmtId="4" fontId="8" fillId="0" borderId="3" xfId="0" applyNumberFormat="1" applyFont="1" applyFill="1" applyBorder="1" applyAlignment="1">
      <alignment horizontal="center" vertical="top" wrapText="1" shrinkToFit="1"/>
    </xf>
    <xf numFmtId="0" fontId="9" fillId="0" borderId="0" xfId="0" applyFont="1" applyFill="1"/>
    <xf numFmtId="0" fontId="10" fillId="0" borderId="0" xfId="0" applyFont="1" applyFill="1"/>
    <xf numFmtId="4" fontId="8" fillId="0" borderId="6" xfId="0" applyNumberFormat="1" applyFont="1" applyFill="1" applyBorder="1" applyAlignment="1">
      <alignment horizontal="center" vertical="top" wrapText="1" shrinkToFit="1"/>
    </xf>
    <xf numFmtId="0" fontId="11" fillId="0" borderId="6" xfId="0" applyNumberFormat="1" applyFont="1" applyFill="1" applyBorder="1"/>
    <xf numFmtId="0" fontId="11" fillId="0" borderId="6" xfId="0" applyNumberFormat="1" applyFont="1" applyFill="1" applyBorder="1" applyAlignment="1"/>
    <xf numFmtId="0" fontId="9" fillId="0" borderId="0" xfId="0" applyNumberFormat="1" applyFont="1" applyFill="1"/>
    <xf numFmtId="0" fontId="10" fillId="0" borderId="0" xfId="0" applyNumberFormat="1" applyFont="1" applyFill="1"/>
    <xf numFmtId="0" fontId="12" fillId="0" borderId="0" xfId="0" applyFont="1" applyFill="1"/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49" fontId="9" fillId="0" borderId="0" xfId="0" applyNumberFormat="1" applyFont="1" applyFill="1"/>
    <xf numFmtId="49" fontId="13" fillId="0" borderId="6" xfId="0" applyNumberFormat="1" applyFont="1" applyFill="1" applyBorder="1" applyAlignment="1">
      <alignment horizontal="center" vertical="top" wrapText="1" shrinkToFit="1"/>
    </xf>
    <xf numFmtId="49" fontId="14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shrinkToFit="1"/>
    </xf>
    <xf numFmtId="49" fontId="14" fillId="0" borderId="6" xfId="0" applyNumberFormat="1" applyFont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wrapText="1"/>
    </xf>
    <xf numFmtId="0" fontId="14" fillId="0" borderId="6" xfId="0" applyFont="1" applyBorder="1" applyAlignment="1">
      <alignment horizontal="center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49" fontId="15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8" fillId="0" borderId="6" xfId="0" applyNumberFormat="1" applyFont="1" applyFill="1" applyBorder="1" applyAlignment="1">
      <alignment horizontal="center" vertical="top"/>
    </xf>
    <xf numFmtId="4" fontId="11" fillId="0" borderId="6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91"/>
  <sheetViews>
    <sheetView showGridLines="0" showZeros="0" tabSelected="1" view="pageBreakPreview" topLeftCell="A160" zoomScale="90" zoomScaleNormal="100" zoomScaleSheetLayoutView="90" workbookViewId="0">
      <selection activeCell="C135" sqref="C135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8" style="6" customWidth="1"/>
    <col min="4" max="4" width="16.855468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62" t="s">
        <v>43</v>
      </c>
      <c r="D1" s="62"/>
      <c r="E1" s="62"/>
    </row>
    <row r="2" spans="1:6" hidden="1" x14ac:dyDescent="0.3">
      <c r="C2" s="62" t="s">
        <v>122</v>
      </c>
      <c r="D2" s="62"/>
      <c r="E2" s="62"/>
    </row>
    <row r="3" spans="1:6" hidden="1" x14ac:dyDescent="0.3">
      <c r="C3" s="31" t="s">
        <v>121</v>
      </c>
      <c r="D3" s="31"/>
      <c r="E3" s="31"/>
    </row>
    <row r="4" spans="1:6" hidden="1" x14ac:dyDescent="0.3">
      <c r="C4" s="31" t="s">
        <v>120</v>
      </c>
      <c r="D4" s="31"/>
      <c r="E4" s="31"/>
    </row>
    <row r="5" spans="1:6" hidden="1" x14ac:dyDescent="0.3">
      <c r="C5" s="31" t="s">
        <v>117</v>
      </c>
      <c r="D5" s="31"/>
      <c r="E5" s="31"/>
    </row>
    <row r="6" spans="1:6" hidden="1" x14ac:dyDescent="0.3">
      <c r="C6" s="31" t="s">
        <v>118</v>
      </c>
      <c r="D6" s="31"/>
      <c r="E6" s="31"/>
    </row>
    <row r="7" spans="1:6" hidden="1" x14ac:dyDescent="0.3">
      <c r="C7" s="31" t="s">
        <v>119</v>
      </c>
      <c r="D7" s="31"/>
      <c r="E7" s="31"/>
    </row>
    <row r="8" spans="1:6" hidden="1" x14ac:dyDescent="0.3">
      <c r="C8" s="63" t="s">
        <v>116</v>
      </c>
      <c r="D8" s="63"/>
      <c r="E8" s="63"/>
    </row>
    <row r="9" spans="1:6" ht="6" customHeight="1" x14ac:dyDescent="0.3">
      <c r="C9" s="30"/>
      <c r="D9" s="30"/>
      <c r="E9" s="30"/>
    </row>
    <row r="10" spans="1:6" ht="18.75" customHeight="1" x14ac:dyDescent="0.3">
      <c r="A10" s="21"/>
      <c r="B10" s="21"/>
      <c r="C10" s="65" t="s">
        <v>43</v>
      </c>
      <c r="D10" s="65"/>
      <c r="E10" s="65"/>
    </row>
    <row r="11" spans="1:6" ht="18.75" customHeight="1" x14ac:dyDescent="0.3">
      <c r="A11" s="21"/>
      <c r="B11" s="21"/>
      <c r="C11" s="65" t="s">
        <v>207</v>
      </c>
      <c r="D11" s="65"/>
      <c r="E11" s="65"/>
      <c r="F11" s="65"/>
    </row>
    <row r="12" spans="1:6" ht="18.75" customHeight="1" x14ac:dyDescent="0.3">
      <c r="A12" s="3"/>
      <c r="B12" s="11"/>
      <c r="C12" s="22" t="s">
        <v>214</v>
      </c>
      <c r="D12" s="22"/>
      <c r="E12" s="22"/>
    </row>
    <row r="13" spans="1:6" ht="18.75" customHeight="1" x14ac:dyDescent="0.3">
      <c r="A13" s="3"/>
      <c r="B13" s="11"/>
      <c r="C13" s="56" t="s">
        <v>215</v>
      </c>
      <c r="D13" s="56"/>
      <c r="E13" s="56"/>
    </row>
    <row r="14" spans="1:6" ht="18.75" customHeight="1" x14ac:dyDescent="0.3">
      <c r="A14" s="12"/>
      <c r="C14" s="64" t="s">
        <v>216</v>
      </c>
      <c r="D14" s="64"/>
      <c r="E14" s="64"/>
    </row>
    <row r="15" spans="1:6" ht="18.75" customHeight="1" x14ac:dyDescent="0.3">
      <c r="A15" s="12"/>
      <c r="C15" s="56" t="s">
        <v>217</v>
      </c>
      <c r="D15" s="56"/>
      <c r="E15" s="56"/>
    </row>
    <row r="16" spans="1:6" ht="14.1" customHeight="1" x14ac:dyDescent="0.3">
      <c r="D16" s="4"/>
    </row>
    <row r="17" spans="1:6" ht="17.25" customHeight="1" x14ac:dyDescent="0.3">
      <c r="A17" s="68" t="s">
        <v>208</v>
      </c>
      <c r="B17" s="68"/>
      <c r="C17" s="68"/>
      <c r="D17" s="68"/>
      <c r="E17" s="68"/>
    </row>
    <row r="18" spans="1:6" ht="17.25" customHeight="1" x14ac:dyDescent="0.3">
      <c r="A18" s="68" t="s">
        <v>209</v>
      </c>
      <c r="B18" s="68"/>
      <c r="C18" s="68"/>
      <c r="D18" s="68"/>
      <c r="E18" s="68"/>
    </row>
    <row r="19" spans="1:6" ht="20.25" customHeight="1" x14ac:dyDescent="0.3">
      <c r="A19" s="7"/>
      <c r="B19" s="9"/>
      <c r="C19" s="10"/>
      <c r="D19" s="10"/>
      <c r="E19" s="8" t="s">
        <v>213</v>
      </c>
    </row>
    <row r="20" spans="1:6" ht="7.5" customHeight="1" x14ac:dyDescent="0.3">
      <c r="A20" s="69" t="s">
        <v>38</v>
      </c>
      <c r="B20" s="67" t="s">
        <v>39</v>
      </c>
      <c r="C20" s="66" t="s">
        <v>210</v>
      </c>
      <c r="D20" s="67" t="s">
        <v>211</v>
      </c>
      <c r="E20" s="67" t="s">
        <v>212</v>
      </c>
    </row>
    <row r="21" spans="1:6" ht="13.5" hidden="1" customHeight="1" x14ac:dyDescent="0.3">
      <c r="A21" s="70"/>
      <c r="B21" s="67"/>
      <c r="C21" s="66"/>
      <c r="D21" s="67"/>
      <c r="E21" s="67"/>
    </row>
    <row r="22" spans="1:6" ht="89.25" customHeight="1" x14ac:dyDescent="0.3">
      <c r="A22" s="71"/>
      <c r="B22" s="67"/>
      <c r="C22" s="66"/>
      <c r="D22" s="67"/>
      <c r="E22" s="67"/>
    </row>
    <row r="23" spans="1:6" s="14" customFormat="1" ht="21.75" customHeight="1" x14ac:dyDescent="0.3">
      <c r="A23" s="46" t="s">
        <v>218</v>
      </c>
      <c r="B23" s="19" t="s">
        <v>0</v>
      </c>
      <c r="C23" s="17">
        <f>SUM(C24+C30+C40+C49+C54+C62+C77+C84+C91+C99+C102)</f>
        <v>173793090</v>
      </c>
      <c r="D23" s="17">
        <f>SUM(D24+D30+D40+D49+D54+D62+D77+D84+D91+D99+D102)</f>
        <v>166346090</v>
      </c>
      <c r="E23" s="17">
        <f>SUM(E24+E30+E40+E49+E54+E62+E77+E84+E91+E99+E102)</f>
        <v>165494890</v>
      </c>
      <c r="F23" s="13"/>
    </row>
    <row r="24" spans="1:6" s="15" customFormat="1" ht="21.75" customHeight="1" x14ac:dyDescent="0.3">
      <c r="A24" s="47" t="s">
        <v>219</v>
      </c>
      <c r="B24" s="20" t="s">
        <v>1</v>
      </c>
      <c r="C24" s="16">
        <f>SUM(C25)</f>
        <v>117484000</v>
      </c>
      <c r="D24" s="16">
        <f>SUM(D25)</f>
        <v>123207000</v>
      </c>
      <c r="E24" s="16">
        <f>SUM(E25)</f>
        <v>130970000</v>
      </c>
      <c r="F24" s="2"/>
    </row>
    <row r="25" spans="1:6" ht="20.25" customHeight="1" x14ac:dyDescent="0.3">
      <c r="A25" s="47" t="s">
        <v>220</v>
      </c>
      <c r="B25" s="20" t="s">
        <v>2</v>
      </c>
      <c r="C25" s="16">
        <f>SUM(C26:C29)</f>
        <v>117484000</v>
      </c>
      <c r="D25" s="16">
        <f>SUM(D26:D29)</f>
        <v>123207000</v>
      </c>
      <c r="E25" s="16">
        <f>SUM(E26:E29)</f>
        <v>130970000</v>
      </c>
    </row>
    <row r="26" spans="1:6" ht="87" customHeight="1" x14ac:dyDescent="0.3">
      <c r="A26" s="47" t="s">
        <v>221</v>
      </c>
      <c r="B26" s="20" t="s">
        <v>139</v>
      </c>
      <c r="C26" s="18">
        <v>116132000</v>
      </c>
      <c r="D26" s="16">
        <v>121793000</v>
      </c>
      <c r="E26" s="57">
        <v>129478000</v>
      </c>
    </row>
    <row r="27" spans="1:6" ht="135" customHeight="1" x14ac:dyDescent="0.3">
      <c r="A27" s="47" t="s">
        <v>222</v>
      </c>
      <c r="B27" s="20" t="s">
        <v>140</v>
      </c>
      <c r="C27" s="18">
        <v>305000</v>
      </c>
      <c r="D27" s="16">
        <v>320000</v>
      </c>
      <c r="E27" s="57">
        <v>340000</v>
      </c>
    </row>
    <row r="28" spans="1:6" ht="51" customHeight="1" x14ac:dyDescent="0.3">
      <c r="A28" s="47" t="s">
        <v>223</v>
      </c>
      <c r="B28" s="20" t="s">
        <v>141</v>
      </c>
      <c r="C28" s="18">
        <v>735000</v>
      </c>
      <c r="D28" s="16">
        <v>770000</v>
      </c>
      <c r="E28" s="57">
        <v>815000</v>
      </c>
    </row>
    <row r="29" spans="1:6" ht="103.5" customHeight="1" x14ac:dyDescent="0.3">
      <c r="A29" s="47" t="s">
        <v>224</v>
      </c>
      <c r="B29" s="20" t="s">
        <v>64</v>
      </c>
      <c r="C29" s="18">
        <v>312000</v>
      </c>
      <c r="D29" s="16">
        <v>324000</v>
      </c>
      <c r="E29" s="57">
        <v>337000</v>
      </c>
    </row>
    <row r="30" spans="1:6" ht="50.25" customHeight="1" x14ac:dyDescent="0.3">
      <c r="A30" s="47" t="s">
        <v>225</v>
      </c>
      <c r="B30" s="26" t="s">
        <v>65</v>
      </c>
      <c r="C30" s="18">
        <f>C31</f>
        <v>5473000</v>
      </c>
      <c r="D30" s="18">
        <f>D31</f>
        <v>3546400</v>
      </c>
      <c r="E30" s="18">
        <f>E31</f>
        <v>4008100</v>
      </c>
    </row>
    <row r="31" spans="1:6" ht="37.5" customHeight="1" x14ac:dyDescent="0.3">
      <c r="A31" s="48" t="s">
        <v>226</v>
      </c>
      <c r="B31" s="26" t="s">
        <v>66</v>
      </c>
      <c r="C31" s="18">
        <f>C32+C34+C36+C38</f>
        <v>5473000</v>
      </c>
      <c r="D31" s="18">
        <f>D32+D34+D36+D38</f>
        <v>3546400</v>
      </c>
      <c r="E31" s="18">
        <f>E32+E34+E36+E38</f>
        <v>4008100</v>
      </c>
    </row>
    <row r="32" spans="1:6" ht="87" customHeight="1" x14ac:dyDescent="0.3">
      <c r="A32" s="49" t="s">
        <v>227</v>
      </c>
      <c r="B32" s="27" t="s">
        <v>67</v>
      </c>
      <c r="C32" s="18">
        <f>C33</f>
        <v>1984700</v>
      </c>
      <c r="D32" s="18">
        <f t="shared" ref="D32:E32" si="0">D33</f>
        <v>1285100</v>
      </c>
      <c r="E32" s="18">
        <f t="shared" si="0"/>
        <v>1449600</v>
      </c>
    </row>
    <row r="33" spans="1:5" ht="138" customHeight="1" x14ac:dyDescent="0.3">
      <c r="A33" s="49" t="s">
        <v>323</v>
      </c>
      <c r="B33" s="27" t="s">
        <v>330</v>
      </c>
      <c r="C33" s="18">
        <v>1984700</v>
      </c>
      <c r="D33" s="18">
        <v>1285100</v>
      </c>
      <c r="E33" s="57">
        <v>1449600</v>
      </c>
    </row>
    <row r="34" spans="1:5" ht="102.75" customHeight="1" x14ac:dyDescent="0.3">
      <c r="A34" s="49" t="s">
        <v>228</v>
      </c>
      <c r="B34" s="27" t="s">
        <v>68</v>
      </c>
      <c r="C34" s="18">
        <f>C35</f>
        <v>13900</v>
      </c>
      <c r="D34" s="18">
        <f t="shared" ref="D34:E34" si="1">D35</f>
        <v>8500</v>
      </c>
      <c r="E34" s="18">
        <f t="shared" si="1"/>
        <v>9300</v>
      </c>
    </row>
    <row r="35" spans="1:5" ht="160.5" customHeight="1" x14ac:dyDescent="0.3">
      <c r="A35" s="49" t="s">
        <v>324</v>
      </c>
      <c r="B35" s="27" t="s">
        <v>329</v>
      </c>
      <c r="C35" s="18">
        <v>13900</v>
      </c>
      <c r="D35" s="18">
        <v>8500</v>
      </c>
      <c r="E35" s="57">
        <v>9300</v>
      </c>
    </row>
    <row r="36" spans="1:5" ht="84.75" customHeight="1" x14ac:dyDescent="0.3">
      <c r="A36" s="49" t="s">
        <v>229</v>
      </c>
      <c r="B36" s="27" t="s">
        <v>69</v>
      </c>
      <c r="C36" s="18">
        <f>C37</f>
        <v>3843500</v>
      </c>
      <c r="D36" s="18">
        <f t="shared" ref="D36:E36" si="2">D37</f>
        <v>2491800</v>
      </c>
      <c r="E36" s="18">
        <f t="shared" si="2"/>
        <v>2811700</v>
      </c>
    </row>
    <row r="37" spans="1:5" ht="137.25" customHeight="1" x14ac:dyDescent="0.3">
      <c r="A37" s="49" t="s">
        <v>325</v>
      </c>
      <c r="B37" s="27" t="s">
        <v>328</v>
      </c>
      <c r="C37" s="18">
        <v>3843500</v>
      </c>
      <c r="D37" s="18">
        <v>2491800</v>
      </c>
      <c r="E37" s="57">
        <v>2811700</v>
      </c>
    </row>
    <row r="38" spans="1:5" ht="86.25" customHeight="1" x14ac:dyDescent="0.3">
      <c r="A38" s="49" t="s">
        <v>230</v>
      </c>
      <c r="B38" s="27" t="s">
        <v>70</v>
      </c>
      <c r="C38" s="18">
        <f>C39</f>
        <v>-369100</v>
      </c>
      <c r="D38" s="18">
        <f t="shared" ref="D38:E38" si="3">D39</f>
        <v>-239000</v>
      </c>
      <c r="E38" s="18">
        <f t="shared" si="3"/>
        <v>-262500</v>
      </c>
    </row>
    <row r="39" spans="1:5" ht="138" customHeight="1" x14ac:dyDescent="0.3">
      <c r="A39" s="49" t="s">
        <v>326</v>
      </c>
      <c r="B39" s="27" t="s">
        <v>327</v>
      </c>
      <c r="C39" s="18">
        <v>-369100</v>
      </c>
      <c r="D39" s="18">
        <v>-239000</v>
      </c>
      <c r="E39" s="57">
        <v>-262500</v>
      </c>
    </row>
    <row r="40" spans="1:5" ht="22.5" customHeight="1" x14ac:dyDescent="0.3">
      <c r="A40" s="47" t="s">
        <v>231</v>
      </c>
      <c r="B40" s="20" t="s">
        <v>3</v>
      </c>
      <c r="C40" s="18">
        <f>SUM(C41+C44+C47)</f>
        <v>10221600</v>
      </c>
      <c r="D40" s="18">
        <f>SUM(D41+D44+D47)</f>
        <v>10343100</v>
      </c>
      <c r="E40" s="18">
        <f>SUM(E41+E44+E47)</f>
        <v>1094700</v>
      </c>
    </row>
    <row r="41" spans="1:5" ht="33" x14ac:dyDescent="0.3">
      <c r="A41" s="47" t="s">
        <v>232</v>
      </c>
      <c r="B41" s="20" t="s">
        <v>4</v>
      </c>
      <c r="C41" s="18">
        <f>SUM(C42:C43)</f>
        <v>9222000</v>
      </c>
      <c r="D41" s="18">
        <f>SUM(D42:D43)</f>
        <v>9296000</v>
      </c>
      <c r="E41" s="18">
        <f>SUM(E42:E43)</f>
        <v>0</v>
      </c>
    </row>
    <row r="42" spans="1:5" ht="33" x14ac:dyDescent="0.3">
      <c r="A42" s="47" t="s">
        <v>233</v>
      </c>
      <c r="B42" s="20" t="s">
        <v>4</v>
      </c>
      <c r="C42" s="18">
        <v>9222000</v>
      </c>
      <c r="D42" s="16">
        <v>9296000</v>
      </c>
      <c r="E42" s="57">
        <v>0</v>
      </c>
    </row>
    <row r="43" spans="1:5" ht="49.5" x14ac:dyDescent="0.3">
      <c r="A43" s="47" t="s">
        <v>234</v>
      </c>
      <c r="B43" s="20" t="s">
        <v>5</v>
      </c>
      <c r="C43" s="18"/>
      <c r="D43" s="16"/>
      <c r="E43" s="57"/>
    </row>
    <row r="44" spans="1:5" ht="21.75" customHeight="1" x14ac:dyDescent="0.3">
      <c r="A44" s="47" t="s">
        <v>235</v>
      </c>
      <c r="B44" s="20" t="s">
        <v>6</v>
      </c>
      <c r="C44" s="18">
        <f>SUM(C45:C46)</f>
        <v>843100</v>
      </c>
      <c r="D44" s="18">
        <f>SUM(D45:D46)</f>
        <v>884700</v>
      </c>
      <c r="E44" s="18">
        <f>SUM(E45:E46)</f>
        <v>925800</v>
      </c>
    </row>
    <row r="45" spans="1:5" ht="20.25" customHeight="1" x14ac:dyDescent="0.3">
      <c r="A45" s="47" t="s">
        <v>236</v>
      </c>
      <c r="B45" s="20" t="s">
        <v>6</v>
      </c>
      <c r="C45" s="18">
        <v>843100</v>
      </c>
      <c r="D45" s="16">
        <v>884700</v>
      </c>
      <c r="E45" s="57">
        <v>925800</v>
      </c>
    </row>
    <row r="46" spans="1:5" ht="33" hidden="1" x14ac:dyDescent="0.3">
      <c r="A46" s="47" t="s">
        <v>40</v>
      </c>
      <c r="B46" s="20" t="s">
        <v>7</v>
      </c>
      <c r="C46" s="18"/>
      <c r="D46" s="16"/>
      <c r="E46" s="57"/>
    </row>
    <row r="47" spans="1:5" ht="33" x14ac:dyDescent="0.3">
      <c r="A47" s="47" t="s">
        <v>237</v>
      </c>
      <c r="B47" s="20" t="s">
        <v>8</v>
      </c>
      <c r="C47" s="18">
        <f>SUM(C48)</f>
        <v>156500</v>
      </c>
      <c r="D47" s="18">
        <f>SUM(D48)</f>
        <v>162400</v>
      </c>
      <c r="E47" s="18">
        <f>SUM(E48)</f>
        <v>168900</v>
      </c>
    </row>
    <row r="48" spans="1:5" ht="53.25" customHeight="1" x14ac:dyDescent="0.3">
      <c r="A48" s="47" t="s">
        <v>238</v>
      </c>
      <c r="B48" s="20" t="s">
        <v>9</v>
      </c>
      <c r="C48" s="18">
        <v>156500</v>
      </c>
      <c r="D48" s="16">
        <v>162400</v>
      </c>
      <c r="E48" s="57">
        <v>168900</v>
      </c>
    </row>
    <row r="49" spans="1:5" ht="21" customHeight="1" x14ac:dyDescent="0.3">
      <c r="A49" s="47" t="s">
        <v>239</v>
      </c>
      <c r="B49" s="20" t="s">
        <v>10</v>
      </c>
      <c r="C49" s="18">
        <f>SUM(C50+C52)</f>
        <v>2007300</v>
      </c>
      <c r="D49" s="18">
        <f>SUM(D50+D52)</f>
        <v>2083400</v>
      </c>
      <c r="E49" s="18">
        <f>SUM(E50+E52)</f>
        <v>2166500</v>
      </c>
    </row>
    <row r="50" spans="1:5" ht="34.5" customHeight="1" x14ac:dyDescent="0.3">
      <c r="A50" s="47" t="s">
        <v>240</v>
      </c>
      <c r="B50" s="20" t="s">
        <v>11</v>
      </c>
      <c r="C50" s="18">
        <f>SUM(C51)</f>
        <v>2002300</v>
      </c>
      <c r="D50" s="18">
        <f>SUM(D51)</f>
        <v>2078400</v>
      </c>
      <c r="E50" s="18">
        <f>SUM(E51)</f>
        <v>2161500</v>
      </c>
    </row>
    <row r="51" spans="1:5" ht="51" customHeight="1" x14ac:dyDescent="0.3">
      <c r="A51" s="47" t="s">
        <v>241</v>
      </c>
      <c r="B51" s="20" t="s">
        <v>12</v>
      </c>
      <c r="C51" s="18">
        <v>2002300</v>
      </c>
      <c r="D51" s="16">
        <v>2078400</v>
      </c>
      <c r="E51" s="57">
        <v>2161500</v>
      </c>
    </row>
    <row r="52" spans="1:5" ht="36.75" customHeight="1" x14ac:dyDescent="0.3">
      <c r="A52" s="50" t="s">
        <v>242</v>
      </c>
      <c r="B52" s="32" t="s">
        <v>54</v>
      </c>
      <c r="C52" s="18">
        <f>SUM(C53)</f>
        <v>5000</v>
      </c>
      <c r="D52" s="18">
        <f>SUM(D53)</f>
        <v>5000</v>
      </c>
      <c r="E52" s="18">
        <f>SUM(E53)</f>
        <v>5000</v>
      </c>
    </row>
    <row r="53" spans="1:5" ht="36" customHeight="1" x14ac:dyDescent="0.3">
      <c r="A53" s="50" t="s">
        <v>243</v>
      </c>
      <c r="B53" s="32" t="s">
        <v>55</v>
      </c>
      <c r="C53" s="18">
        <v>5000</v>
      </c>
      <c r="D53" s="18">
        <v>5000</v>
      </c>
      <c r="E53" s="57">
        <v>5000</v>
      </c>
    </row>
    <row r="54" spans="1:5" ht="49.5" hidden="1" x14ac:dyDescent="0.3">
      <c r="A54" s="47" t="s">
        <v>142</v>
      </c>
      <c r="B54" s="20" t="s">
        <v>13</v>
      </c>
      <c r="C54" s="18">
        <f>SUM(C55+C57)</f>
        <v>0</v>
      </c>
      <c r="D54" s="18">
        <f>SUM(D55+D57)</f>
        <v>0</v>
      </c>
      <c r="E54" s="57"/>
    </row>
    <row r="55" spans="1:5" ht="33" hidden="1" x14ac:dyDescent="0.3">
      <c r="A55" s="47" t="s">
        <v>143</v>
      </c>
      <c r="B55" s="20" t="s">
        <v>14</v>
      </c>
      <c r="C55" s="18">
        <f>SUM(C56)</f>
        <v>0</v>
      </c>
      <c r="D55" s="18">
        <f>SUM(D56)</f>
        <v>0</v>
      </c>
      <c r="E55" s="57"/>
    </row>
    <row r="56" spans="1:5" ht="49.5" hidden="1" x14ac:dyDescent="0.3">
      <c r="A56" s="47" t="s">
        <v>144</v>
      </c>
      <c r="B56" s="20" t="s">
        <v>15</v>
      </c>
      <c r="C56" s="18"/>
      <c r="D56" s="16"/>
      <c r="E56" s="57"/>
    </row>
    <row r="57" spans="1:5" ht="32.25" hidden="1" x14ac:dyDescent="0.3">
      <c r="A57" s="51" t="s">
        <v>44</v>
      </c>
      <c r="B57" s="23" t="s">
        <v>45</v>
      </c>
      <c r="C57" s="18">
        <f>SUM(C58+C60)</f>
        <v>0</v>
      </c>
      <c r="D57" s="18">
        <f>SUM(D58+D60)</f>
        <v>0</v>
      </c>
      <c r="E57" s="57"/>
    </row>
    <row r="58" spans="1:5" hidden="1" x14ac:dyDescent="0.3">
      <c r="A58" s="51" t="s">
        <v>46</v>
      </c>
      <c r="B58" s="23" t="s">
        <v>47</v>
      </c>
      <c r="C58" s="18">
        <f>SUM(C59)</f>
        <v>0</v>
      </c>
      <c r="D58" s="18">
        <f>SUM(D59)</f>
        <v>0</v>
      </c>
      <c r="E58" s="57"/>
    </row>
    <row r="59" spans="1:5" ht="31.5" hidden="1" x14ac:dyDescent="0.3">
      <c r="A59" s="51" t="s">
        <v>48</v>
      </c>
      <c r="B59" s="24" t="s">
        <v>49</v>
      </c>
      <c r="C59" s="18"/>
      <c r="D59" s="18"/>
      <c r="E59" s="57"/>
    </row>
    <row r="60" spans="1:5" ht="46.5" hidden="1" customHeight="1" x14ac:dyDescent="0.3">
      <c r="A60" s="51" t="s">
        <v>50</v>
      </c>
      <c r="B60" s="24" t="s">
        <v>51</v>
      </c>
      <c r="C60" s="18">
        <f>SUM(C61)</f>
        <v>0</v>
      </c>
      <c r="D60" s="18">
        <f>SUM(D61)</f>
        <v>0</v>
      </c>
      <c r="E60" s="57"/>
    </row>
    <row r="61" spans="1:5" ht="65.25" hidden="1" customHeight="1" x14ac:dyDescent="0.3">
      <c r="A61" s="52" t="s">
        <v>52</v>
      </c>
      <c r="B61" s="25" t="s">
        <v>53</v>
      </c>
      <c r="C61" s="18"/>
      <c r="D61" s="18"/>
      <c r="E61" s="57"/>
    </row>
    <row r="62" spans="1:5" ht="49.5" x14ac:dyDescent="0.3">
      <c r="A62" s="47" t="s">
        <v>244</v>
      </c>
      <c r="B62" s="20" t="s">
        <v>16</v>
      </c>
      <c r="C62" s="18">
        <f>C63+C70+C74</f>
        <v>20416410</v>
      </c>
      <c r="D62" s="18">
        <f>D63+D70+D74</f>
        <v>20488810</v>
      </c>
      <c r="E62" s="18">
        <f>E63+E70+E74</f>
        <v>20499410</v>
      </c>
    </row>
    <row r="63" spans="1:5" ht="103.5" customHeight="1" x14ac:dyDescent="0.3">
      <c r="A63" s="47" t="s">
        <v>245</v>
      </c>
      <c r="B63" s="20" t="s">
        <v>71</v>
      </c>
      <c r="C63" s="18">
        <f>C64+C68+C70</f>
        <v>20366410</v>
      </c>
      <c r="D63" s="18">
        <f>D64+D68</f>
        <v>20438810</v>
      </c>
      <c r="E63" s="18">
        <f>E64+E68</f>
        <v>20449410</v>
      </c>
    </row>
    <row r="64" spans="1:5" ht="82.5" x14ac:dyDescent="0.3">
      <c r="A64" s="47" t="s">
        <v>246</v>
      </c>
      <c r="B64" s="20" t="s">
        <v>17</v>
      </c>
      <c r="C64" s="18">
        <f>C65+C66+C67</f>
        <v>20175400</v>
      </c>
      <c r="D64" s="18">
        <f>D65+D66+D67</f>
        <v>20247800</v>
      </c>
      <c r="E64" s="18">
        <f>E65+E66+E67</f>
        <v>20258400</v>
      </c>
    </row>
    <row r="65" spans="1:5" ht="120" customHeight="1" x14ac:dyDescent="0.3">
      <c r="A65" s="47" t="s">
        <v>247</v>
      </c>
      <c r="B65" s="20" t="s">
        <v>177</v>
      </c>
      <c r="C65" s="18">
        <v>18625400</v>
      </c>
      <c r="D65" s="18">
        <v>18697800</v>
      </c>
      <c r="E65" s="18">
        <v>18708400</v>
      </c>
    </row>
    <row r="66" spans="1:5" ht="82.5" hidden="1" x14ac:dyDescent="0.3">
      <c r="A66" s="47" t="s">
        <v>41</v>
      </c>
      <c r="B66" s="20" t="s">
        <v>72</v>
      </c>
      <c r="C66" s="18"/>
      <c r="D66" s="16"/>
      <c r="E66" s="57"/>
    </row>
    <row r="67" spans="1:5" ht="102" customHeight="1" x14ac:dyDescent="0.3">
      <c r="A67" s="47" t="s">
        <v>248</v>
      </c>
      <c r="B67" s="20" t="s">
        <v>73</v>
      </c>
      <c r="C67" s="18">
        <v>1550000</v>
      </c>
      <c r="D67" s="18">
        <v>1550000</v>
      </c>
      <c r="E67" s="57">
        <v>1550000</v>
      </c>
    </row>
    <row r="68" spans="1:5" ht="99" x14ac:dyDescent="0.3">
      <c r="A68" s="47" t="s">
        <v>249</v>
      </c>
      <c r="B68" s="20" t="s">
        <v>18</v>
      </c>
      <c r="C68" s="18">
        <f>SUM(C69)</f>
        <v>191010</v>
      </c>
      <c r="D68" s="18">
        <f>SUM(D69)</f>
        <v>191010</v>
      </c>
      <c r="E68" s="18">
        <f>SUM(E69)</f>
        <v>191010</v>
      </c>
    </row>
    <row r="69" spans="1:5" ht="82.5" x14ac:dyDescent="0.3">
      <c r="A69" s="47" t="s">
        <v>277</v>
      </c>
      <c r="B69" s="20" t="s">
        <v>19</v>
      </c>
      <c r="C69" s="18">
        <v>191010</v>
      </c>
      <c r="D69" s="16">
        <v>191010</v>
      </c>
      <c r="E69" s="57">
        <v>191010</v>
      </c>
    </row>
    <row r="70" spans="1:5" ht="51.75" hidden="1" customHeight="1" x14ac:dyDescent="0.3">
      <c r="A70" s="50" t="s">
        <v>198</v>
      </c>
      <c r="B70" s="28" t="s">
        <v>179</v>
      </c>
      <c r="C70" s="18">
        <f>C71</f>
        <v>0</v>
      </c>
      <c r="D70" s="18">
        <f>D71</f>
        <v>0</v>
      </c>
      <c r="E70" s="57"/>
    </row>
    <row r="71" spans="1:5" ht="51" hidden="1" customHeight="1" x14ac:dyDescent="0.3">
      <c r="A71" s="50" t="s">
        <v>199</v>
      </c>
      <c r="B71" s="28" t="s">
        <v>180</v>
      </c>
      <c r="C71" s="18">
        <f>C72</f>
        <v>0</v>
      </c>
      <c r="D71" s="18">
        <f>D72+D73</f>
        <v>0</v>
      </c>
      <c r="E71" s="57"/>
    </row>
    <row r="72" spans="1:5" ht="132.75" hidden="1" customHeight="1" x14ac:dyDescent="0.3">
      <c r="A72" s="50" t="s">
        <v>200</v>
      </c>
      <c r="B72" s="28" t="s">
        <v>183</v>
      </c>
      <c r="C72" s="18"/>
      <c r="D72" s="18"/>
      <c r="E72" s="57"/>
    </row>
    <row r="73" spans="1:5" ht="132.75" hidden="1" customHeight="1" x14ac:dyDescent="0.3">
      <c r="A73" s="50" t="s">
        <v>201</v>
      </c>
      <c r="B73" s="28" t="s">
        <v>195</v>
      </c>
      <c r="C73" s="18"/>
      <c r="D73" s="18"/>
      <c r="E73" s="57"/>
    </row>
    <row r="74" spans="1:5" ht="100.5" customHeight="1" x14ac:dyDescent="0.3">
      <c r="A74" s="50" t="s">
        <v>250</v>
      </c>
      <c r="B74" s="28" t="s">
        <v>184</v>
      </c>
      <c r="C74" s="18">
        <f t="shared" ref="C74:E75" si="4">C75</f>
        <v>50000</v>
      </c>
      <c r="D74" s="18">
        <f t="shared" si="4"/>
        <v>50000</v>
      </c>
      <c r="E74" s="18">
        <f t="shared" si="4"/>
        <v>50000</v>
      </c>
    </row>
    <row r="75" spans="1:5" ht="102.75" customHeight="1" x14ac:dyDescent="0.3">
      <c r="A75" s="50" t="s">
        <v>251</v>
      </c>
      <c r="B75" s="28" t="s">
        <v>185</v>
      </c>
      <c r="C75" s="18">
        <f t="shared" si="4"/>
        <v>50000</v>
      </c>
      <c r="D75" s="18">
        <f t="shared" si="4"/>
        <v>50000</v>
      </c>
      <c r="E75" s="18">
        <f t="shared" si="4"/>
        <v>50000</v>
      </c>
    </row>
    <row r="76" spans="1:5" ht="102" customHeight="1" x14ac:dyDescent="0.3">
      <c r="A76" s="50" t="s">
        <v>278</v>
      </c>
      <c r="B76" s="28" t="s">
        <v>186</v>
      </c>
      <c r="C76" s="18">
        <v>50000</v>
      </c>
      <c r="D76" s="18">
        <v>50000</v>
      </c>
      <c r="E76" s="57">
        <v>50000</v>
      </c>
    </row>
    <row r="77" spans="1:5" ht="33" x14ac:dyDescent="0.3">
      <c r="A77" s="47" t="s">
        <v>252</v>
      </c>
      <c r="B77" s="20" t="s">
        <v>20</v>
      </c>
      <c r="C77" s="18">
        <f>SUM(C78)</f>
        <v>419100</v>
      </c>
      <c r="D77" s="18">
        <f>SUM(D78)</f>
        <v>435600</v>
      </c>
      <c r="E77" s="18">
        <f>SUM(E78)</f>
        <v>453200</v>
      </c>
    </row>
    <row r="78" spans="1:5" ht="21.75" customHeight="1" x14ac:dyDescent="0.3">
      <c r="A78" s="47" t="s">
        <v>253</v>
      </c>
      <c r="B78" s="20" t="s">
        <v>21</v>
      </c>
      <c r="C78" s="18">
        <f>SUM(C79:C82)</f>
        <v>419100</v>
      </c>
      <c r="D78" s="18">
        <f>SUM(D79:D82)</f>
        <v>435600</v>
      </c>
      <c r="E78" s="18">
        <f>SUM(E79:E82)</f>
        <v>453200</v>
      </c>
    </row>
    <row r="79" spans="1:5" ht="33" x14ac:dyDescent="0.3">
      <c r="A79" s="47" t="s">
        <v>254</v>
      </c>
      <c r="B79" s="20" t="s">
        <v>22</v>
      </c>
      <c r="C79" s="18">
        <v>48700</v>
      </c>
      <c r="D79" s="16">
        <v>50600</v>
      </c>
      <c r="E79" s="57">
        <v>52700</v>
      </c>
    </row>
    <row r="80" spans="1:5" ht="33" hidden="1" x14ac:dyDescent="0.3">
      <c r="A80" s="47" t="s">
        <v>255</v>
      </c>
      <c r="B80" s="20" t="s">
        <v>23</v>
      </c>
      <c r="C80" s="18"/>
      <c r="D80" s="16">
        <v>0</v>
      </c>
      <c r="E80" s="57"/>
    </row>
    <row r="81" spans="1:5" ht="22.5" customHeight="1" x14ac:dyDescent="0.3">
      <c r="A81" s="47" t="s">
        <v>256</v>
      </c>
      <c r="B81" s="20" t="s">
        <v>24</v>
      </c>
      <c r="C81" s="18">
        <v>94500</v>
      </c>
      <c r="D81" s="16">
        <v>98200</v>
      </c>
      <c r="E81" s="57">
        <v>102100</v>
      </c>
    </row>
    <row r="82" spans="1:5" ht="36" customHeight="1" x14ac:dyDescent="0.3">
      <c r="A82" s="47" t="s">
        <v>257</v>
      </c>
      <c r="B82" s="20" t="s">
        <v>25</v>
      </c>
      <c r="C82" s="18">
        <f>C83</f>
        <v>275900</v>
      </c>
      <c r="D82" s="16">
        <f>D83</f>
        <v>286800</v>
      </c>
      <c r="E82" s="16">
        <f>E83</f>
        <v>298400</v>
      </c>
    </row>
    <row r="83" spans="1:5" x14ac:dyDescent="0.3">
      <c r="A83" s="47" t="s">
        <v>258</v>
      </c>
      <c r="B83" s="20" t="s">
        <v>187</v>
      </c>
      <c r="C83" s="18">
        <v>275900</v>
      </c>
      <c r="D83" s="18">
        <v>286800</v>
      </c>
      <c r="E83" s="57">
        <v>298400</v>
      </c>
    </row>
    <row r="84" spans="1:5" ht="33.75" customHeight="1" x14ac:dyDescent="0.3">
      <c r="A84" s="47" t="s">
        <v>259</v>
      </c>
      <c r="B84" s="20" t="s">
        <v>26</v>
      </c>
      <c r="C84" s="18">
        <f>SUM(C85+C88)</f>
        <v>189200</v>
      </c>
      <c r="D84" s="18">
        <f>SUM(D85+D88)</f>
        <v>196300</v>
      </c>
      <c r="E84" s="18">
        <f>SUM(E85+E88)</f>
        <v>204100</v>
      </c>
    </row>
    <row r="85" spans="1:5" ht="22.5" hidden="1" customHeight="1" x14ac:dyDescent="0.3">
      <c r="A85" s="47" t="s">
        <v>58</v>
      </c>
      <c r="B85" s="20" t="s">
        <v>61</v>
      </c>
      <c r="C85" s="18">
        <f>SUM(C86)</f>
        <v>0</v>
      </c>
      <c r="D85" s="18">
        <f>SUM(D86)</f>
        <v>0</v>
      </c>
      <c r="E85" s="57"/>
    </row>
    <row r="86" spans="1:5" ht="52.5" hidden="1" customHeight="1" x14ac:dyDescent="0.3">
      <c r="A86" s="47" t="s">
        <v>59</v>
      </c>
      <c r="B86" s="20" t="s">
        <v>62</v>
      </c>
      <c r="C86" s="18">
        <f>SUM(C87)</f>
        <v>0</v>
      </c>
      <c r="D86" s="18">
        <f>SUM(D87)</f>
        <v>0</v>
      </c>
      <c r="E86" s="57"/>
    </row>
    <row r="87" spans="1:5" ht="70.5" hidden="1" customHeight="1" x14ac:dyDescent="0.3">
      <c r="A87" s="47" t="s">
        <v>60</v>
      </c>
      <c r="B87" s="20" t="s">
        <v>63</v>
      </c>
      <c r="C87" s="18"/>
      <c r="D87" s="18"/>
      <c r="E87" s="57"/>
    </row>
    <row r="88" spans="1:5" ht="18.75" customHeight="1" x14ac:dyDescent="0.3">
      <c r="A88" s="47" t="s">
        <v>260</v>
      </c>
      <c r="B88" s="20" t="s">
        <v>27</v>
      </c>
      <c r="C88" s="18">
        <f t="shared" ref="C88:E89" si="5">SUM(C89)</f>
        <v>189200</v>
      </c>
      <c r="D88" s="18">
        <f t="shared" si="5"/>
        <v>196300</v>
      </c>
      <c r="E88" s="18">
        <f t="shared" si="5"/>
        <v>204100</v>
      </c>
    </row>
    <row r="89" spans="1:5" ht="19.5" customHeight="1" x14ac:dyDescent="0.3">
      <c r="A89" s="47" t="s">
        <v>261</v>
      </c>
      <c r="B89" s="20" t="s">
        <v>28</v>
      </c>
      <c r="C89" s="18">
        <f t="shared" si="5"/>
        <v>189200</v>
      </c>
      <c r="D89" s="18">
        <f t="shared" si="5"/>
        <v>196300</v>
      </c>
      <c r="E89" s="18">
        <f t="shared" si="5"/>
        <v>204100</v>
      </c>
    </row>
    <row r="90" spans="1:5" ht="33" x14ac:dyDescent="0.3">
      <c r="A90" s="47" t="s">
        <v>262</v>
      </c>
      <c r="B90" s="20" t="s">
        <v>29</v>
      </c>
      <c r="C90" s="18">
        <v>189200</v>
      </c>
      <c r="D90" s="16">
        <v>196300</v>
      </c>
      <c r="E90" s="57">
        <v>204100</v>
      </c>
    </row>
    <row r="91" spans="1:5" ht="33" x14ac:dyDescent="0.3">
      <c r="A91" s="47" t="s">
        <v>263</v>
      </c>
      <c r="B91" s="20" t="s">
        <v>30</v>
      </c>
      <c r="C91" s="18">
        <f>SUM(C92+C95)</f>
        <v>16236000</v>
      </c>
      <c r="D91" s="18">
        <f>SUM(D92+D95)</f>
        <v>4650000</v>
      </c>
      <c r="E91" s="18">
        <f>SUM(E92+E95)</f>
        <v>4650000</v>
      </c>
    </row>
    <row r="92" spans="1:5" ht="102.75" customHeight="1" x14ac:dyDescent="0.3">
      <c r="A92" s="47" t="s">
        <v>264</v>
      </c>
      <c r="B92" s="20" t="s">
        <v>108</v>
      </c>
      <c r="C92" s="18">
        <f t="shared" ref="C92:E93" si="6">C93</f>
        <v>1000000</v>
      </c>
      <c r="D92" s="18">
        <f t="shared" si="6"/>
        <v>1000000</v>
      </c>
      <c r="E92" s="18">
        <f t="shared" si="6"/>
        <v>1000000</v>
      </c>
    </row>
    <row r="93" spans="1:5" ht="120.75" customHeight="1" x14ac:dyDescent="0.3">
      <c r="A93" s="47" t="s">
        <v>265</v>
      </c>
      <c r="B93" s="20" t="s">
        <v>109</v>
      </c>
      <c r="C93" s="18">
        <f t="shared" si="6"/>
        <v>1000000</v>
      </c>
      <c r="D93" s="18">
        <f t="shared" si="6"/>
        <v>1000000</v>
      </c>
      <c r="E93" s="18">
        <f t="shared" si="6"/>
        <v>1000000</v>
      </c>
    </row>
    <row r="94" spans="1:5" ht="108" customHeight="1" x14ac:dyDescent="0.3">
      <c r="A94" s="47" t="s">
        <v>266</v>
      </c>
      <c r="B94" s="20" t="s">
        <v>188</v>
      </c>
      <c r="C94" s="18">
        <v>1000000</v>
      </c>
      <c r="D94" s="18">
        <v>1000000</v>
      </c>
      <c r="E94" s="57">
        <v>1000000</v>
      </c>
    </row>
    <row r="95" spans="1:5" ht="33" x14ac:dyDescent="0.3">
      <c r="A95" s="47" t="s">
        <v>267</v>
      </c>
      <c r="B95" s="20" t="s">
        <v>145</v>
      </c>
      <c r="C95" s="18">
        <f t="shared" ref="C95:E95" si="7">SUM(C96)</f>
        <v>15236000</v>
      </c>
      <c r="D95" s="18">
        <f t="shared" si="7"/>
        <v>3650000</v>
      </c>
      <c r="E95" s="18">
        <f t="shared" si="7"/>
        <v>3650000</v>
      </c>
    </row>
    <row r="96" spans="1:5" ht="39.75" customHeight="1" x14ac:dyDescent="0.3">
      <c r="A96" s="47" t="s">
        <v>268</v>
      </c>
      <c r="B96" s="20" t="s">
        <v>31</v>
      </c>
      <c r="C96" s="18">
        <f>SUM(C97:C98)</f>
        <v>15236000</v>
      </c>
      <c r="D96" s="18">
        <f>SUM(D97:D98)</f>
        <v>3650000</v>
      </c>
      <c r="E96" s="18">
        <f>SUM(E97:E98)</f>
        <v>3650000</v>
      </c>
    </row>
    <row r="97" spans="1:5" ht="69" customHeight="1" x14ac:dyDescent="0.3">
      <c r="A97" s="47" t="s">
        <v>269</v>
      </c>
      <c r="B97" s="20" t="s">
        <v>178</v>
      </c>
      <c r="C97" s="18">
        <v>14436000</v>
      </c>
      <c r="D97" s="16">
        <v>3000000</v>
      </c>
      <c r="E97" s="57">
        <v>3000000</v>
      </c>
    </row>
    <row r="98" spans="1:5" ht="53.25" customHeight="1" x14ac:dyDescent="0.3">
      <c r="A98" s="47" t="s">
        <v>270</v>
      </c>
      <c r="B98" s="20" t="s">
        <v>74</v>
      </c>
      <c r="C98" s="18">
        <v>800000</v>
      </c>
      <c r="D98" s="18">
        <v>650000</v>
      </c>
      <c r="E98" s="57">
        <v>650000</v>
      </c>
    </row>
    <row r="99" spans="1:5" ht="16.5" customHeight="1" x14ac:dyDescent="0.3">
      <c r="A99" s="47" t="s">
        <v>271</v>
      </c>
      <c r="B99" s="20" t="s">
        <v>32</v>
      </c>
      <c r="C99" s="18">
        <f>SUM(C100)</f>
        <v>60480</v>
      </c>
      <c r="D99" s="18">
        <f t="shared" ref="D99:E100" si="8">SUM(D100)</f>
        <v>60480</v>
      </c>
      <c r="E99" s="18">
        <f t="shared" si="8"/>
        <v>60480</v>
      </c>
    </row>
    <row r="100" spans="1:5" ht="49.5" x14ac:dyDescent="0.3">
      <c r="A100" s="47" t="s">
        <v>272</v>
      </c>
      <c r="B100" s="20" t="s">
        <v>33</v>
      </c>
      <c r="C100" s="18">
        <f>SUM(C101)</f>
        <v>60480</v>
      </c>
      <c r="D100" s="18">
        <f t="shared" si="8"/>
        <v>60480</v>
      </c>
      <c r="E100" s="18">
        <f t="shared" si="8"/>
        <v>60480</v>
      </c>
    </row>
    <row r="101" spans="1:5" ht="49.5" x14ac:dyDescent="0.3">
      <c r="A101" s="47" t="s">
        <v>273</v>
      </c>
      <c r="B101" s="20" t="s">
        <v>34</v>
      </c>
      <c r="C101" s="18">
        <v>60480</v>
      </c>
      <c r="D101" s="16">
        <v>60480</v>
      </c>
      <c r="E101" s="57">
        <v>60480</v>
      </c>
    </row>
    <row r="102" spans="1:5" ht="19.5" customHeight="1" x14ac:dyDescent="0.3">
      <c r="A102" s="47" t="s">
        <v>274</v>
      </c>
      <c r="B102" s="20" t="s">
        <v>35</v>
      </c>
      <c r="C102" s="18">
        <f>C103+C106+C107+C109+C111+C114+C115+C117+C119+C120</f>
        <v>1286000</v>
      </c>
      <c r="D102" s="18">
        <f>D103+D106+D107+D109+D111+D114+D115+D117+D119+D120</f>
        <v>1335000</v>
      </c>
      <c r="E102" s="18">
        <f>E103+E106+E107+E109+E111+E114+E115+E117+E119+E120</f>
        <v>1388400</v>
      </c>
    </row>
    <row r="103" spans="1:5" ht="33" x14ac:dyDescent="0.3">
      <c r="A103" s="50" t="s">
        <v>275</v>
      </c>
      <c r="B103" s="29" t="s">
        <v>75</v>
      </c>
      <c r="C103" s="18">
        <f>SUM(C104+C105)</f>
        <v>181300</v>
      </c>
      <c r="D103" s="18">
        <f>SUM(D104+D105)</f>
        <v>186900</v>
      </c>
      <c r="E103" s="18">
        <f>SUM(E104+E105)</f>
        <v>194400</v>
      </c>
    </row>
    <row r="104" spans="1:5" ht="104.25" customHeight="1" x14ac:dyDescent="0.3">
      <c r="A104" s="53" t="s">
        <v>276</v>
      </c>
      <c r="B104" s="29" t="s">
        <v>176</v>
      </c>
      <c r="C104" s="18">
        <v>177300</v>
      </c>
      <c r="D104" s="16">
        <v>182700</v>
      </c>
      <c r="E104" s="57">
        <v>190000</v>
      </c>
    </row>
    <row r="105" spans="1:5" ht="66" x14ac:dyDescent="0.3">
      <c r="A105" s="53" t="s">
        <v>281</v>
      </c>
      <c r="B105" s="29" t="s">
        <v>76</v>
      </c>
      <c r="C105" s="18">
        <v>4000</v>
      </c>
      <c r="D105" s="16">
        <v>4200</v>
      </c>
      <c r="E105" s="57">
        <v>4400</v>
      </c>
    </row>
    <row r="106" spans="1:5" ht="66" x14ac:dyDescent="0.3">
      <c r="A106" s="53" t="s">
        <v>280</v>
      </c>
      <c r="B106" s="29" t="s">
        <v>77</v>
      </c>
      <c r="C106" s="18">
        <v>73000</v>
      </c>
      <c r="D106" s="16">
        <v>76000</v>
      </c>
      <c r="E106" s="57">
        <v>79000</v>
      </c>
    </row>
    <row r="107" spans="1:5" ht="66" x14ac:dyDescent="0.3">
      <c r="A107" s="53" t="s">
        <v>279</v>
      </c>
      <c r="B107" s="29" t="s">
        <v>189</v>
      </c>
      <c r="C107" s="18">
        <f>C108</f>
        <v>2100</v>
      </c>
      <c r="D107" s="18">
        <f>D108</f>
        <v>2200</v>
      </c>
      <c r="E107" s="18">
        <f>E108</f>
        <v>2300</v>
      </c>
    </row>
    <row r="108" spans="1:5" ht="66" x14ac:dyDescent="0.3">
      <c r="A108" s="53" t="s">
        <v>282</v>
      </c>
      <c r="B108" s="29" t="s">
        <v>190</v>
      </c>
      <c r="C108" s="18">
        <v>2100</v>
      </c>
      <c r="D108" s="18">
        <v>2200</v>
      </c>
      <c r="E108" s="57">
        <v>2300</v>
      </c>
    </row>
    <row r="109" spans="1:5" ht="49.5" hidden="1" x14ac:dyDescent="0.3">
      <c r="A109" s="53" t="s">
        <v>158</v>
      </c>
      <c r="B109" s="29" t="s">
        <v>160</v>
      </c>
      <c r="C109" s="18">
        <f>C110</f>
        <v>0</v>
      </c>
      <c r="D109" s="18">
        <f>D110</f>
        <v>0</v>
      </c>
      <c r="E109" s="57"/>
    </row>
    <row r="110" spans="1:5" ht="66" hidden="1" x14ac:dyDescent="0.3">
      <c r="A110" s="53" t="s">
        <v>159</v>
      </c>
      <c r="B110" s="29" t="s">
        <v>161</v>
      </c>
      <c r="C110" s="18"/>
      <c r="D110" s="18"/>
      <c r="E110" s="57"/>
    </row>
    <row r="111" spans="1:5" ht="136.5" customHeight="1" x14ac:dyDescent="0.3">
      <c r="A111" s="53" t="s">
        <v>283</v>
      </c>
      <c r="B111" s="29" t="s">
        <v>78</v>
      </c>
      <c r="C111" s="18">
        <f>SUM(C112+C113)</f>
        <v>37000</v>
      </c>
      <c r="D111" s="18">
        <f>D112+D113</f>
        <v>38500</v>
      </c>
      <c r="E111" s="18">
        <f>E112+E113</f>
        <v>40000</v>
      </c>
    </row>
    <row r="112" spans="1:5" ht="34.5" customHeight="1" x14ac:dyDescent="0.3">
      <c r="A112" s="50" t="s">
        <v>284</v>
      </c>
      <c r="B112" s="29" t="s">
        <v>129</v>
      </c>
      <c r="C112" s="18">
        <v>24000</v>
      </c>
      <c r="D112" s="18">
        <v>25000</v>
      </c>
      <c r="E112" s="57">
        <v>26000</v>
      </c>
    </row>
    <row r="113" spans="1:5" ht="33" x14ac:dyDescent="0.3">
      <c r="A113" s="50" t="s">
        <v>285</v>
      </c>
      <c r="B113" s="29" t="s">
        <v>79</v>
      </c>
      <c r="C113" s="18">
        <v>13000</v>
      </c>
      <c r="D113" s="16">
        <v>13500</v>
      </c>
      <c r="E113" s="57">
        <v>14000</v>
      </c>
    </row>
    <row r="114" spans="1:5" ht="66" x14ac:dyDescent="0.3">
      <c r="A114" s="50" t="s">
        <v>286</v>
      </c>
      <c r="B114" s="29" t="s">
        <v>80</v>
      </c>
      <c r="C114" s="18">
        <v>5200</v>
      </c>
      <c r="D114" s="16">
        <v>5400</v>
      </c>
      <c r="E114" s="57">
        <v>5600</v>
      </c>
    </row>
    <row r="115" spans="1:5" ht="33" x14ac:dyDescent="0.3">
      <c r="A115" s="50" t="s">
        <v>287</v>
      </c>
      <c r="B115" s="29" t="s">
        <v>151</v>
      </c>
      <c r="C115" s="18">
        <f>SUM(C116)</f>
        <v>2100</v>
      </c>
      <c r="D115" s="18">
        <f>SUM(D116)</f>
        <v>2200</v>
      </c>
      <c r="E115" s="18">
        <f>SUM(E116)</f>
        <v>2300</v>
      </c>
    </row>
    <row r="116" spans="1:5" ht="33" x14ac:dyDescent="0.3">
      <c r="A116" s="50" t="s">
        <v>288</v>
      </c>
      <c r="B116" s="29" t="s">
        <v>152</v>
      </c>
      <c r="C116" s="18">
        <v>2100</v>
      </c>
      <c r="D116" s="16">
        <v>2200</v>
      </c>
      <c r="E116" s="57">
        <v>2300</v>
      </c>
    </row>
    <row r="117" spans="1:5" ht="75" customHeight="1" x14ac:dyDescent="0.3">
      <c r="A117" s="50" t="s">
        <v>289</v>
      </c>
      <c r="B117" s="29" t="s">
        <v>162</v>
      </c>
      <c r="C117" s="18">
        <f>C118</f>
        <v>57300</v>
      </c>
      <c r="D117" s="18">
        <f>D118</f>
        <v>59600</v>
      </c>
      <c r="E117" s="18">
        <f>E118</f>
        <v>62000</v>
      </c>
    </row>
    <row r="118" spans="1:5" ht="90" customHeight="1" x14ac:dyDescent="0.3">
      <c r="A118" s="50" t="s">
        <v>290</v>
      </c>
      <c r="B118" s="29" t="s">
        <v>163</v>
      </c>
      <c r="C118" s="18">
        <v>57300</v>
      </c>
      <c r="D118" s="16">
        <v>59600</v>
      </c>
      <c r="E118" s="57">
        <v>62000</v>
      </c>
    </row>
    <row r="119" spans="1:5" ht="82.5" x14ac:dyDescent="0.3">
      <c r="A119" s="50" t="s">
        <v>291</v>
      </c>
      <c r="B119" s="29" t="s">
        <v>81</v>
      </c>
      <c r="C119" s="18">
        <v>158300</v>
      </c>
      <c r="D119" s="16">
        <v>164200</v>
      </c>
      <c r="E119" s="57">
        <v>170800</v>
      </c>
    </row>
    <row r="120" spans="1:5" ht="33" x14ac:dyDescent="0.3">
      <c r="A120" s="50" t="s">
        <v>292</v>
      </c>
      <c r="B120" s="29" t="s">
        <v>82</v>
      </c>
      <c r="C120" s="18">
        <f>SUM(C121)</f>
        <v>769700</v>
      </c>
      <c r="D120" s="18">
        <f>SUM(D121)</f>
        <v>800000</v>
      </c>
      <c r="E120" s="18">
        <f>SUM(E121)</f>
        <v>832000</v>
      </c>
    </row>
    <row r="121" spans="1:5" ht="53.25" customHeight="1" x14ac:dyDescent="0.3">
      <c r="A121" s="50" t="s">
        <v>293</v>
      </c>
      <c r="B121" s="29" t="s">
        <v>83</v>
      </c>
      <c r="C121" s="18">
        <v>769700</v>
      </c>
      <c r="D121" s="16">
        <v>800000</v>
      </c>
      <c r="E121" s="57">
        <v>832000</v>
      </c>
    </row>
    <row r="122" spans="1:5" ht="17.25" customHeight="1" x14ac:dyDescent="0.3">
      <c r="A122" s="46" t="s">
        <v>294</v>
      </c>
      <c r="B122" s="19" t="s">
        <v>36</v>
      </c>
      <c r="C122" s="17">
        <f>C123+C180+C183</f>
        <v>325208812.91000003</v>
      </c>
      <c r="D122" s="17">
        <f>D123+D180+D183</f>
        <v>290989659.30000001</v>
      </c>
      <c r="E122" s="17">
        <f>E123+E180+E183</f>
        <v>292112452.82999998</v>
      </c>
    </row>
    <row r="123" spans="1:5" ht="49.5" x14ac:dyDescent="0.3">
      <c r="A123" s="46" t="s">
        <v>295</v>
      </c>
      <c r="B123" s="19" t="s">
        <v>37</v>
      </c>
      <c r="C123" s="17">
        <f>C124+C129+C148+C173</f>
        <v>325238788.91000003</v>
      </c>
      <c r="D123" s="17">
        <f>SUM(D124+D129+D148+D173)</f>
        <v>290989659.30000001</v>
      </c>
      <c r="E123" s="17">
        <f>SUM(E124+E129+E148+E173)</f>
        <v>292112452.82999998</v>
      </c>
    </row>
    <row r="124" spans="1:5" ht="33" x14ac:dyDescent="0.3">
      <c r="A124" s="47" t="s">
        <v>318</v>
      </c>
      <c r="B124" s="20" t="s">
        <v>146</v>
      </c>
      <c r="C124" s="18">
        <f>C125+C127</f>
        <v>64413600</v>
      </c>
      <c r="D124" s="18">
        <f>D125+D127</f>
        <v>48313000</v>
      </c>
      <c r="E124" s="18">
        <f>E125+E127</f>
        <v>43879000</v>
      </c>
    </row>
    <row r="125" spans="1:5" ht="32.25" customHeight="1" x14ac:dyDescent="0.3">
      <c r="A125" s="47" t="s">
        <v>317</v>
      </c>
      <c r="B125" s="20" t="s">
        <v>147</v>
      </c>
      <c r="C125" s="18">
        <f>C126</f>
        <v>49717000</v>
      </c>
      <c r="D125" s="18">
        <f>D126</f>
        <v>48313000</v>
      </c>
      <c r="E125" s="18">
        <f>E126</f>
        <v>43879000</v>
      </c>
    </row>
    <row r="126" spans="1:5" ht="33" x14ac:dyDescent="0.3">
      <c r="A126" s="47" t="s">
        <v>316</v>
      </c>
      <c r="B126" s="20" t="s">
        <v>148</v>
      </c>
      <c r="C126" s="18">
        <v>49717000</v>
      </c>
      <c r="D126" s="16">
        <v>48313000</v>
      </c>
      <c r="E126" s="57">
        <v>43879000</v>
      </c>
    </row>
    <row r="127" spans="1:5" ht="33" x14ac:dyDescent="0.3">
      <c r="A127" s="47" t="s">
        <v>315</v>
      </c>
      <c r="B127" s="20" t="s">
        <v>149</v>
      </c>
      <c r="C127" s="18">
        <f>C128</f>
        <v>14696600</v>
      </c>
      <c r="D127" s="18">
        <f>D128</f>
        <v>0</v>
      </c>
      <c r="E127" s="18">
        <f>E128</f>
        <v>0</v>
      </c>
    </row>
    <row r="128" spans="1:5" ht="54.75" customHeight="1" x14ac:dyDescent="0.3">
      <c r="A128" s="47" t="s">
        <v>314</v>
      </c>
      <c r="B128" s="20" t="s">
        <v>150</v>
      </c>
      <c r="C128" s="18">
        <v>14696600</v>
      </c>
      <c r="D128" s="16">
        <v>0</v>
      </c>
      <c r="E128" s="57">
        <v>0</v>
      </c>
    </row>
    <row r="129" spans="1:5" ht="33.75" customHeight="1" x14ac:dyDescent="0.3">
      <c r="A129" s="50" t="s">
        <v>313</v>
      </c>
      <c r="B129" s="29" t="s">
        <v>103</v>
      </c>
      <c r="C129" s="18">
        <f>C130+C132+C134+C136+C138+C140+C142+C144+C146</f>
        <v>24711687.98</v>
      </c>
      <c r="D129" s="18">
        <f>D130+D132+D134+D136+D138+D140+D142+D144+D146</f>
        <v>7799717.3899999997</v>
      </c>
      <c r="E129" s="18">
        <f>E130+E132+E134+E136+E138+E140+E142+E144+E146</f>
        <v>11785233.699999999</v>
      </c>
    </row>
    <row r="130" spans="1:5" ht="32.25" hidden="1" customHeight="1" x14ac:dyDescent="0.3">
      <c r="A130" s="50" t="s">
        <v>124</v>
      </c>
      <c r="B130" s="29" t="s">
        <v>126</v>
      </c>
      <c r="C130" s="18">
        <f>C131</f>
        <v>0</v>
      </c>
      <c r="D130" s="18">
        <f>D131</f>
        <v>0</v>
      </c>
      <c r="E130" s="57"/>
    </row>
    <row r="131" spans="1:5" ht="33.75" hidden="1" customHeight="1" x14ac:dyDescent="0.3">
      <c r="A131" s="50" t="s">
        <v>123</v>
      </c>
      <c r="B131" s="29" t="s">
        <v>125</v>
      </c>
      <c r="C131" s="18"/>
      <c r="D131" s="18">
        <v>0</v>
      </c>
      <c r="E131" s="57"/>
    </row>
    <row r="132" spans="1:5" ht="39" hidden="1" customHeight="1" x14ac:dyDescent="0.3">
      <c r="A132" s="50" t="s">
        <v>165</v>
      </c>
      <c r="B132" s="29" t="s">
        <v>128</v>
      </c>
      <c r="C132" s="18">
        <f>C133</f>
        <v>0</v>
      </c>
      <c r="D132" s="18">
        <f>D133</f>
        <v>0</v>
      </c>
      <c r="E132" s="57"/>
    </row>
    <row r="133" spans="1:5" ht="39" hidden="1" customHeight="1" x14ac:dyDescent="0.3">
      <c r="A133" s="50" t="s">
        <v>164</v>
      </c>
      <c r="B133" s="29" t="s">
        <v>127</v>
      </c>
      <c r="C133" s="18"/>
      <c r="D133" s="18"/>
      <c r="E133" s="57"/>
    </row>
    <row r="134" spans="1:5" ht="33" x14ac:dyDescent="0.3">
      <c r="A134" s="50" t="s">
        <v>322</v>
      </c>
      <c r="B134" s="29" t="s">
        <v>320</v>
      </c>
      <c r="C134" s="18">
        <f>C135</f>
        <v>16284975.529999999</v>
      </c>
      <c r="D134" s="18">
        <f>D135</f>
        <v>6863717.3899999997</v>
      </c>
      <c r="E134" s="18">
        <f>E135</f>
        <v>10849233.699999999</v>
      </c>
    </row>
    <row r="135" spans="1:5" ht="56.25" customHeight="1" x14ac:dyDescent="0.3">
      <c r="A135" s="50" t="s">
        <v>321</v>
      </c>
      <c r="B135" s="29" t="s">
        <v>153</v>
      </c>
      <c r="C135" s="18">
        <v>16284975.529999999</v>
      </c>
      <c r="D135" s="18">
        <v>6863717.3899999997</v>
      </c>
      <c r="E135" s="57">
        <v>10849233.699999999</v>
      </c>
    </row>
    <row r="136" spans="1:5" ht="72" hidden="1" customHeight="1" x14ac:dyDescent="0.3">
      <c r="A136" s="53" t="s">
        <v>167</v>
      </c>
      <c r="B136" s="29" t="s">
        <v>114</v>
      </c>
      <c r="C136" s="18">
        <f>C137</f>
        <v>0</v>
      </c>
      <c r="D136" s="18">
        <f>D137</f>
        <v>0</v>
      </c>
      <c r="E136" s="57"/>
    </row>
    <row r="137" spans="1:5" ht="69" hidden="1" customHeight="1" x14ac:dyDescent="0.3">
      <c r="A137" s="50" t="s">
        <v>166</v>
      </c>
      <c r="B137" s="29" t="s">
        <v>115</v>
      </c>
      <c r="C137" s="18"/>
      <c r="D137" s="18"/>
      <c r="E137" s="57"/>
    </row>
    <row r="138" spans="1:5" ht="69" customHeight="1" x14ac:dyDescent="0.3">
      <c r="A138" s="50" t="s">
        <v>336</v>
      </c>
      <c r="B138" s="29" t="s">
        <v>191</v>
      </c>
      <c r="C138" s="18">
        <f>C139</f>
        <v>500000</v>
      </c>
      <c r="D138" s="18">
        <f>D139</f>
        <v>0</v>
      </c>
      <c r="E138" s="57"/>
    </row>
    <row r="139" spans="1:5" ht="69" customHeight="1" x14ac:dyDescent="0.3">
      <c r="A139" s="50" t="s">
        <v>335</v>
      </c>
      <c r="B139" s="29" t="s">
        <v>192</v>
      </c>
      <c r="C139" s="18">
        <v>500000</v>
      </c>
      <c r="D139" s="18">
        <v>0</v>
      </c>
      <c r="E139" s="57"/>
    </row>
    <row r="140" spans="1:5" ht="39" customHeight="1" x14ac:dyDescent="0.3">
      <c r="A140" s="50" t="s">
        <v>337</v>
      </c>
      <c r="B140" s="29" t="s">
        <v>196</v>
      </c>
      <c r="C140" s="18">
        <f>C141</f>
        <v>4774626.45</v>
      </c>
      <c r="D140" s="18">
        <f>D141</f>
        <v>0</v>
      </c>
      <c r="E140" s="57"/>
    </row>
    <row r="141" spans="1:5" ht="51.75" customHeight="1" x14ac:dyDescent="0.3">
      <c r="A141" s="50" t="s">
        <v>338</v>
      </c>
      <c r="B141" s="29" t="s">
        <v>197</v>
      </c>
      <c r="C141" s="18">
        <v>4774626.45</v>
      </c>
      <c r="D141" s="18"/>
      <c r="E141" s="57"/>
    </row>
    <row r="142" spans="1:5" ht="26.25" customHeight="1" x14ac:dyDescent="0.3">
      <c r="A142" s="50" t="s">
        <v>340</v>
      </c>
      <c r="B142" s="29" t="s">
        <v>182</v>
      </c>
      <c r="C142" s="18">
        <f>C143</f>
        <v>2216086</v>
      </c>
      <c r="D142" s="18">
        <f>D143</f>
        <v>0</v>
      </c>
      <c r="E142" s="18"/>
    </row>
    <row r="143" spans="1:5" ht="38.25" customHeight="1" x14ac:dyDescent="0.3">
      <c r="A143" s="50" t="s">
        <v>339</v>
      </c>
      <c r="B143" s="29" t="s">
        <v>181</v>
      </c>
      <c r="C143" s="18">
        <v>2216086</v>
      </c>
      <c r="D143" s="18"/>
      <c r="E143" s="57"/>
    </row>
    <row r="144" spans="1:5" ht="88.5" hidden="1" customHeight="1" x14ac:dyDescent="0.3">
      <c r="A144" s="50" t="s">
        <v>168</v>
      </c>
      <c r="B144" s="29" t="s">
        <v>171</v>
      </c>
      <c r="C144" s="18">
        <f>C145</f>
        <v>0</v>
      </c>
      <c r="D144" s="18">
        <f>D145</f>
        <v>0</v>
      </c>
      <c r="E144" s="57"/>
    </row>
    <row r="145" spans="1:6" ht="101.25" hidden="1" customHeight="1" x14ac:dyDescent="0.3">
      <c r="A145" s="50" t="s">
        <v>169</v>
      </c>
      <c r="B145" s="29" t="s">
        <v>170</v>
      </c>
      <c r="C145" s="18"/>
      <c r="D145" s="18"/>
      <c r="E145" s="57"/>
    </row>
    <row r="146" spans="1:6" ht="21.75" customHeight="1" x14ac:dyDescent="0.3">
      <c r="A146" s="53" t="s">
        <v>312</v>
      </c>
      <c r="B146" s="29" t="s">
        <v>104</v>
      </c>
      <c r="C146" s="18">
        <f>C147</f>
        <v>936000</v>
      </c>
      <c r="D146" s="18">
        <f>D147</f>
        <v>936000</v>
      </c>
      <c r="E146" s="18">
        <f>E147</f>
        <v>936000</v>
      </c>
    </row>
    <row r="147" spans="1:6" ht="25.5" customHeight="1" x14ac:dyDescent="0.3">
      <c r="A147" s="53" t="s">
        <v>311</v>
      </c>
      <c r="B147" s="29" t="s">
        <v>105</v>
      </c>
      <c r="C147" s="18">
        <v>936000</v>
      </c>
      <c r="D147" s="18">
        <v>936000</v>
      </c>
      <c r="E147" s="57">
        <v>936000</v>
      </c>
    </row>
    <row r="148" spans="1:6" s="36" customFormat="1" ht="37.5" customHeight="1" x14ac:dyDescent="0.3">
      <c r="A148" s="55" t="s">
        <v>310</v>
      </c>
      <c r="B148" s="33" t="s">
        <v>138</v>
      </c>
      <c r="C148" s="34">
        <f>C149+C151+C153+C155+C157+C159+C165+C167+C169</f>
        <v>225834575.13</v>
      </c>
      <c r="D148" s="34">
        <f>D149+D151+D153+D155+D157+D159+D165+D167+D169</f>
        <v>225682535.91</v>
      </c>
      <c r="E148" s="34">
        <f>E149+E151+E153+E155+E157+E159+E165+E167+E169</f>
        <v>227253813.13</v>
      </c>
      <c r="F148" s="35"/>
    </row>
    <row r="149" spans="1:6" s="36" customFormat="1" ht="56.25" customHeight="1" x14ac:dyDescent="0.3">
      <c r="A149" s="55" t="s">
        <v>309</v>
      </c>
      <c r="B149" s="33" t="s">
        <v>85</v>
      </c>
      <c r="C149" s="34">
        <f>C150</f>
        <v>209901103.19999999</v>
      </c>
      <c r="D149" s="34">
        <f>D150</f>
        <v>209738010.65000001</v>
      </c>
      <c r="E149" s="34">
        <f>E150</f>
        <v>211297210.65000001</v>
      </c>
      <c r="F149" s="35"/>
    </row>
    <row r="150" spans="1:6" s="36" customFormat="1" ht="49.5" x14ac:dyDescent="0.3">
      <c r="A150" s="55" t="s">
        <v>308</v>
      </c>
      <c r="B150" s="33" t="s">
        <v>154</v>
      </c>
      <c r="C150" s="34">
        <v>209901103.19999999</v>
      </c>
      <c r="D150" s="34">
        <v>209738010.65000001</v>
      </c>
      <c r="E150" s="58">
        <v>211297210.65000001</v>
      </c>
      <c r="F150" s="35"/>
    </row>
    <row r="151" spans="1:6" s="36" customFormat="1" ht="89.25" customHeight="1" x14ac:dyDescent="0.3">
      <c r="A151" s="55" t="s">
        <v>307</v>
      </c>
      <c r="B151" s="33" t="s">
        <v>136</v>
      </c>
      <c r="C151" s="34">
        <f>C152</f>
        <v>2919370</v>
      </c>
      <c r="D151" s="34">
        <f>D152</f>
        <v>2919370</v>
      </c>
      <c r="E151" s="34">
        <f>E152</f>
        <v>2919370</v>
      </c>
      <c r="F151" s="35"/>
    </row>
    <row r="152" spans="1:6" s="36" customFormat="1" ht="99.75" customHeight="1" x14ac:dyDescent="0.3">
      <c r="A152" s="55" t="s">
        <v>306</v>
      </c>
      <c r="B152" s="33" t="s">
        <v>137</v>
      </c>
      <c r="C152" s="34">
        <v>2919370</v>
      </c>
      <c r="D152" s="37">
        <v>2919370</v>
      </c>
      <c r="E152" s="58">
        <v>2919370</v>
      </c>
      <c r="F152" s="35"/>
    </row>
    <row r="153" spans="1:6" s="36" customFormat="1" ht="87.75" customHeight="1" x14ac:dyDescent="0.3">
      <c r="A153" s="55" t="s">
        <v>305</v>
      </c>
      <c r="B153" s="33" t="s">
        <v>134</v>
      </c>
      <c r="C153" s="34">
        <f>C154</f>
        <v>12043152</v>
      </c>
      <c r="D153" s="34">
        <f>D154</f>
        <v>12043152</v>
      </c>
      <c r="E153" s="34">
        <f>E154</f>
        <v>12043152</v>
      </c>
      <c r="F153" s="35"/>
    </row>
    <row r="154" spans="1:6" s="36" customFormat="1" ht="87.75" customHeight="1" x14ac:dyDescent="0.3">
      <c r="A154" s="55" t="s">
        <v>304</v>
      </c>
      <c r="B154" s="33" t="s">
        <v>135</v>
      </c>
      <c r="C154" s="34">
        <v>12043152</v>
      </c>
      <c r="D154" s="34">
        <v>12043152</v>
      </c>
      <c r="E154" s="58">
        <v>12043152</v>
      </c>
      <c r="F154" s="35"/>
    </row>
    <row r="155" spans="1:6" s="36" customFormat="1" ht="52.5" customHeight="1" x14ac:dyDescent="0.3">
      <c r="A155" s="54" t="s">
        <v>303</v>
      </c>
      <c r="B155" s="33" t="s">
        <v>155</v>
      </c>
      <c r="C155" s="34">
        <f>C156</f>
        <v>674093</v>
      </c>
      <c r="D155" s="34">
        <f>D156</f>
        <v>674093</v>
      </c>
      <c r="E155" s="34">
        <f>E156</f>
        <v>674093</v>
      </c>
      <c r="F155" s="35"/>
    </row>
    <row r="156" spans="1:6" s="36" customFormat="1" ht="53.25" customHeight="1" x14ac:dyDescent="0.3">
      <c r="A156" s="55" t="s">
        <v>319</v>
      </c>
      <c r="B156" s="33" t="s">
        <v>156</v>
      </c>
      <c r="C156" s="34">
        <v>674093</v>
      </c>
      <c r="D156" s="34">
        <v>674093</v>
      </c>
      <c r="E156" s="58">
        <v>674093</v>
      </c>
      <c r="F156" s="35"/>
    </row>
    <row r="157" spans="1:6" s="36" customFormat="1" ht="69.75" customHeight="1" x14ac:dyDescent="0.3">
      <c r="A157" s="54" t="s">
        <v>302</v>
      </c>
      <c r="B157" s="33" t="s">
        <v>193</v>
      </c>
      <c r="C157" s="34">
        <f>C158</f>
        <v>5980</v>
      </c>
      <c r="D157" s="34">
        <f>D158</f>
        <v>5980</v>
      </c>
      <c r="E157" s="34">
        <f>E158</f>
        <v>5980</v>
      </c>
      <c r="F157" s="35"/>
    </row>
    <row r="158" spans="1:6" s="36" customFormat="1" ht="71.25" customHeight="1" x14ac:dyDescent="0.3">
      <c r="A158" s="54" t="s">
        <v>301</v>
      </c>
      <c r="B158" s="33" t="s">
        <v>194</v>
      </c>
      <c r="C158" s="34">
        <v>5980</v>
      </c>
      <c r="D158" s="34">
        <v>5980</v>
      </c>
      <c r="E158" s="58">
        <v>5980</v>
      </c>
      <c r="F158" s="35"/>
    </row>
    <row r="159" spans="1:6" s="36" customFormat="1" ht="54.75" customHeight="1" x14ac:dyDescent="0.3">
      <c r="A159" s="54" t="s">
        <v>300</v>
      </c>
      <c r="B159" s="33" t="s">
        <v>84</v>
      </c>
      <c r="C159" s="34">
        <f>C160</f>
        <v>290876.93</v>
      </c>
      <c r="D159" s="34">
        <f>D160</f>
        <v>301930.26</v>
      </c>
      <c r="E159" s="34">
        <f>E160</f>
        <v>314007.48</v>
      </c>
      <c r="F159" s="35"/>
    </row>
    <row r="160" spans="1:6" s="36" customFormat="1" ht="69" customHeight="1" x14ac:dyDescent="0.3">
      <c r="A160" s="54" t="s">
        <v>299</v>
      </c>
      <c r="B160" s="33" t="s">
        <v>157</v>
      </c>
      <c r="C160" s="34">
        <v>290876.93</v>
      </c>
      <c r="D160" s="34">
        <v>301930.26</v>
      </c>
      <c r="E160" s="58">
        <v>314007.48</v>
      </c>
      <c r="F160" s="35"/>
    </row>
    <row r="161" spans="1:6" s="36" customFormat="1" ht="87.75" hidden="1" customHeight="1" x14ac:dyDescent="0.3">
      <c r="A161" s="54" t="s">
        <v>56</v>
      </c>
      <c r="B161" s="33" t="s">
        <v>86</v>
      </c>
      <c r="C161" s="34"/>
      <c r="D161" s="37"/>
      <c r="E161" s="58"/>
      <c r="F161" s="35"/>
    </row>
    <row r="162" spans="1:6" s="36" customFormat="1" ht="82.5" hidden="1" x14ac:dyDescent="0.3">
      <c r="A162" s="54" t="s">
        <v>57</v>
      </c>
      <c r="B162" s="33" t="s">
        <v>87</v>
      </c>
      <c r="C162" s="34"/>
      <c r="D162" s="34"/>
      <c r="E162" s="58"/>
      <c r="F162" s="35"/>
    </row>
    <row r="163" spans="1:6" s="36" customFormat="1" ht="66" hidden="1" x14ac:dyDescent="0.3">
      <c r="A163" s="54" t="s">
        <v>88</v>
      </c>
      <c r="B163" s="33" t="s">
        <v>89</v>
      </c>
      <c r="C163" s="34"/>
      <c r="D163" s="34"/>
      <c r="E163" s="58"/>
      <c r="F163" s="35"/>
    </row>
    <row r="164" spans="1:6" s="36" customFormat="1" ht="66" hidden="1" x14ac:dyDescent="0.3">
      <c r="A164" s="54" t="s">
        <v>90</v>
      </c>
      <c r="B164" s="33" t="s">
        <v>91</v>
      </c>
      <c r="C164" s="34"/>
      <c r="D164" s="34"/>
      <c r="E164" s="58"/>
      <c r="F164" s="35"/>
    </row>
    <row r="165" spans="1:6" s="36" customFormat="1" ht="86.25" hidden="1" customHeight="1" x14ac:dyDescent="0.3">
      <c r="A165" s="54" t="s">
        <v>92</v>
      </c>
      <c r="B165" s="33" t="s">
        <v>136</v>
      </c>
      <c r="C165" s="34">
        <f>C166</f>
        <v>0</v>
      </c>
      <c r="D165" s="34">
        <f>D166</f>
        <v>0</v>
      </c>
      <c r="E165" s="58"/>
      <c r="F165" s="35"/>
    </row>
    <row r="166" spans="1:6" s="36" customFormat="1" ht="102" hidden="1" customHeight="1" x14ac:dyDescent="0.3">
      <c r="A166" s="54" t="s">
        <v>93</v>
      </c>
      <c r="B166" s="33" t="s">
        <v>137</v>
      </c>
      <c r="C166" s="34"/>
      <c r="D166" s="34"/>
      <c r="E166" s="58"/>
      <c r="F166" s="35"/>
    </row>
    <row r="167" spans="1:6" s="36" customFormat="1" ht="86.25" hidden="1" customHeight="1" x14ac:dyDescent="0.3">
      <c r="A167" s="54" t="s">
        <v>94</v>
      </c>
      <c r="B167" s="33" t="s">
        <v>134</v>
      </c>
      <c r="C167" s="34">
        <f>C168</f>
        <v>0</v>
      </c>
      <c r="D167" s="34">
        <f>D168</f>
        <v>0</v>
      </c>
      <c r="E167" s="58"/>
      <c r="F167" s="35"/>
    </row>
    <row r="168" spans="1:6" s="36" customFormat="1" ht="86.25" hidden="1" customHeight="1" x14ac:dyDescent="0.3">
      <c r="A168" s="54" t="s">
        <v>95</v>
      </c>
      <c r="B168" s="33" t="s">
        <v>135</v>
      </c>
      <c r="C168" s="34"/>
      <c r="D168" s="37">
        <v>0</v>
      </c>
      <c r="E168" s="58"/>
      <c r="F168" s="35"/>
    </row>
    <row r="169" spans="1:6" s="36" customFormat="1" ht="39" hidden="1" customHeight="1" x14ac:dyDescent="0.3">
      <c r="A169" s="54" t="s">
        <v>130</v>
      </c>
      <c r="B169" s="33" t="s">
        <v>132</v>
      </c>
      <c r="C169" s="34">
        <f>C170</f>
        <v>0</v>
      </c>
      <c r="D169" s="34">
        <f>D170</f>
        <v>0</v>
      </c>
      <c r="E169" s="58"/>
      <c r="F169" s="35"/>
    </row>
    <row r="170" spans="1:6" s="36" customFormat="1" ht="54" hidden="1" customHeight="1" x14ac:dyDescent="0.3">
      <c r="A170" s="54" t="s">
        <v>131</v>
      </c>
      <c r="B170" s="33" t="s">
        <v>133</v>
      </c>
      <c r="C170" s="34"/>
      <c r="D170" s="34">
        <v>0</v>
      </c>
      <c r="E170" s="58"/>
      <c r="F170" s="35"/>
    </row>
    <row r="171" spans="1:6" s="36" customFormat="1" hidden="1" x14ac:dyDescent="0.3">
      <c r="A171" s="54" t="s">
        <v>96</v>
      </c>
      <c r="B171" s="33" t="s">
        <v>97</v>
      </c>
      <c r="C171" s="34"/>
      <c r="D171" s="34"/>
      <c r="E171" s="58"/>
      <c r="F171" s="35"/>
    </row>
    <row r="172" spans="1:6" s="36" customFormat="1" hidden="1" x14ac:dyDescent="0.3">
      <c r="A172" s="54" t="s">
        <v>98</v>
      </c>
      <c r="B172" s="33" t="s">
        <v>99</v>
      </c>
      <c r="C172" s="34"/>
      <c r="D172" s="37"/>
      <c r="E172" s="58"/>
      <c r="F172" s="35"/>
    </row>
    <row r="173" spans="1:6" s="36" customFormat="1" x14ac:dyDescent="0.3">
      <c r="A173" s="55" t="s">
        <v>298</v>
      </c>
      <c r="B173" s="33" t="s">
        <v>100</v>
      </c>
      <c r="C173" s="34">
        <f>C174+C176+C178</f>
        <v>10278925.800000001</v>
      </c>
      <c r="D173" s="34">
        <f>D174+D176+D178</f>
        <v>9194406</v>
      </c>
      <c r="E173" s="34">
        <f>E174+E176+E178</f>
        <v>9194406</v>
      </c>
      <c r="F173" s="35"/>
    </row>
    <row r="174" spans="1:6" s="36" customFormat="1" ht="71.25" customHeight="1" x14ac:dyDescent="0.3">
      <c r="A174" s="55" t="s">
        <v>297</v>
      </c>
      <c r="B174" s="33" t="s">
        <v>101</v>
      </c>
      <c r="C174" s="34">
        <f>C175</f>
        <v>10278925.800000001</v>
      </c>
      <c r="D174" s="34">
        <f>D175</f>
        <v>9194406</v>
      </c>
      <c r="E174" s="34">
        <f>E175</f>
        <v>9194406</v>
      </c>
      <c r="F174" s="35"/>
    </row>
    <row r="175" spans="1:6" s="36" customFormat="1" ht="85.5" customHeight="1" x14ac:dyDescent="0.3">
      <c r="A175" s="55" t="s">
        <v>296</v>
      </c>
      <c r="B175" s="33" t="s">
        <v>102</v>
      </c>
      <c r="C175" s="34">
        <v>10278925.800000001</v>
      </c>
      <c r="D175" s="34">
        <v>9194406</v>
      </c>
      <c r="E175" s="58">
        <v>9194406</v>
      </c>
      <c r="F175" s="35"/>
    </row>
    <row r="176" spans="1:6" s="36" customFormat="1" ht="35.25" hidden="1" customHeight="1" x14ac:dyDescent="0.3">
      <c r="A176" s="54" t="s">
        <v>202</v>
      </c>
      <c r="B176" s="33" t="s">
        <v>174</v>
      </c>
      <c r="C176" s="34">
        <f>C177</f>
        <v>0</v>
      </c>
      <c r="D176" s="34">
        <f>D177</f>
        <v>0</v>
      </c>
      <c r="E176" s="34">
        <f>E177</f>
        <v>0</v>
      </c>
      <c r="F176" s="35"/>
    </row>
    <row r="177" spans="1:8" s="36" customFormat="1" ht="37.5" hidden="1" customHeight="1" x14ac:dyDescent="0.3">
      <c r="A177" s="54" t="s">
        <v>203</v>
      </c>
      <c r="B177" s="33" t="s">
        <v>175</v>
      </c>
      <c r="C177" s="34"/>
      <c r="D177" s="34"/>
      <c r="E177" s="58"/>
      <c r="F177" s="35"/>
    </row>
    <row r="178" spans="1:8" s="36" customFormat="1" ht="49.5" hidden="1" x14ac:dyDescent="0.3">
      <c r="A178" s="55" t="s">
        <v>110</v>
      </c>
      <c r="B178" s="33" t="s">
        <v>112</v>
      </c>
      <c r="C178" s="34">
        <f>C179</f>
        <v>0</v>
      </c>
      <c r="D178" s="34">
        <f>D179</f>
        <v>0</v>
      </c>
      <c r="E178" s="58"/>
      <c r="F178" s="35"/>
    </row>
    <row r="179" spans="1:8" s="36" customFormat="1" ht="87.75" hidden="1" customHeight="1" x14ac:dyDescent="0.3">
      <c r="A179" s="55" t="s">
        <v>111</v>
      </c>
      <c r="B179" s="33" t="s">
        <v>113</v>
      </c>
      <c r="C179" s="34"/>
      <c r="D179" s="34"/>
      <c r="E179" s="58"/>
      <c r="F179" s="35"/>
    </row>
    <row r="180" spans="1:8" s="36" customFormat="1" ht="21.75" hidden="1" customHeight="1" x14ac:dyDescent="0.3">
      <c r="A180" s="55" t="s">
        <v>204</v>
      </c>
      <c r="B180" s="33" t="s">
        <v>172</v>
      </c>
      <c r="C180" s="34">
        <f>C181</f>
        <v>0</v>
      </c>
      <c r="D180" s="34">
        <f>D181</f>
        <v>0</v>
      </c>
      <c r="E180" s="58">
        <v>0</v>
      </c>
      <c r="F180" s="35"/>
    </row>
    <row r="181" spans="1:8" s="36" customFormat="1" ht="36.75" hidden="1" customHeight="1" x14ac:dyDescent="0.3">
      <c r="A181" s="55" t="s">
        <v>205</v>
      </c>
      <c r="B181" s="33" t="s">
        <v>173</v>
      </c>
      <c r="C181" s="34">
        <f>C182</f>
        <v>0</v>
      </c>
      <c r="D181" s="34">
        <f>D182</f>
        <v>0</v>
      </c>
      <c r="E181" s="58"/>
      <c r="F181" s="35"/>
    </row>
    <row r="182" spans="1:8" s="36" customFormat="1" ht="36.75" hidden="1" customHeight="1" x14ac:dyDescent="0.3">
      <c r="A182" s="55" t="s">
        <v>206</v>
      </c>
      <c r="B182" s="33" t="s">
        <v>173</v>
      </c>
      <c r="C182" s="34"/>
      <c r="D182" s="34"/>
      <c r="E182" s="58"/>
      <c r="F182" s="35"/>
    </row>
    <row r="183" spans="1:8" s="36" customFormat="1" ht="49.5" x14ac:dyDescent="0.3">
      <c r="A183" s="55" t="s">
        <v>334</v>
      </c>
      <c r="B183" s="33" t="s">
        <v>107</v>
      </c>
      <c r="C183" s="34">
        <f>C184</f>
        <v>-29976</v>
      </c>
      <c r="D183" s="34">
        <f>D184</f>
        <v>0</v>
      </c>
      <c r="E183" s="58"/>
      <c r="F183" s="35"/>
    </row>
    <row r="184" spans="1:8" s="36" customFormat="1" ht="69" customHeight="1" x14ac:dyDescent="0.3">
      <c r="A184" s="55" t="s">
        <v>331</v>
      </c>
      <c r="B184" s="33" t="s">
        <v>106</v>
      </c>
      <c r="C184" s="34">
        <f>C185</f>
        <v>-29976</v>
      </c>
      <c r="D184" s="34">
        <f>D185</f>
        <v>0</v>
      </c>
      <c r="E184" s="58"/>
      <c r="F184" s="35"/>
    </row>
    <row r="185" spans="1:8" s="36" customFormat="1" ht="69" customHeight="1" x14ac:dyDescent="0.3">
      <c r="A185" s="55" t="s">
        <v>332</v>
      </c>
      <c r="B185" s="33" t="s">
        <v>333</v>
      </c>
      <c r="C185" s="34">
        <v>-29976</v>
      </c>
      <c r="D185" s="34"/>
      <c r="E185" s="58"/>
      <c r="F185" s="35"/>
    </row>
    <row r="186" spans="1:8" s="42" customFormat="1" x14ac:dyDescent="0.3">
      <c r="A186" s="38"/>
      <c r="B186" s="39" t="s">
        <v>42</v>
      </c>
      <c r="C186" s="60">
        <f>SUM(C23+C122)</f>
        <v>499001902.91000003</v>
      </c>
      <c r="D186" s="59">
        <f>SUM(D23+D122)</f>
        <v>457335749.30000001</v>
      </c>
      <c r="E186" s="59">
        <f>SUM(E23+E122)</f>
        <v>457607342.82999998</v>
      </c>
      <c r="F186" s="40"/>
      <c r="G186" s="41"/>
      <c r="H186" s="41"/>
    </row>
    <row r="187" spans="1:8" s="36" customFormat="1" x14ac:dyDescent="0.3">
      <c r="A187" s="43"/>
      <c r="B187" s="44"/>
      <c r="C187" s="45"/>
      <c r="D187" s="45"/>
      <c r="E187" s="35"/>
      <c r="F187" s="35"/>
    </row>
    <row r="191" spans="1:8" x14ac:dyDescent="0.3">
      <c r="A191" s="61"/>
      <c r="B191" s="61"/>
    </row>
  </sheetData>
  <mergeCells count="14">
    <mergeCell ref="A191:B191"/>
    <mergeCell ref="C1:E1"/>
    <mergeCell ref="C2:E2"/>
    <mergeCell ref="C8:E8"/>
    <mergeCell ref="C14:E14"/>
    <mergeCell ref="C10:E10"/>
    <mergeCell ref="C11:F11"/>
    <mergeCell ref="C20:C22"/>
    <mergeCell ref="D20:D22"/>
    <mergeCell ref="E20:E22"/>
    <mergeCell ref="A17:E17"/>
    <mergeCell ref="A20:A22"/>
    <mergeCell ref="B20:B22"/>
    <mergeCell ref="A18:E18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  <rowBreaks count="4" manualBreakCount="4">
    <brk id="39" max="4" man="1"/>
    <brk id="68" max="4" man="1"/>
    <brk id="97" max="4" man="1"/>
    <brk id="11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</cp:lastModifiedBy>
  <cp:lastPrinted>2018-11-23T09:01:37Z</cp:lastPrinted>
  <dcterms:created xsi:type="dcterms:W3CDTF">1999-06-18T11:49:53Z</dcterms:created>
  <dcterms:modified xsi:type="dcterms:W3CDTF">2019-04-04T06:23:28Z</dcterms:modified>
</cp:coreProperties>
</file>